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rmstrongwh\Google Drive\appstate\projects\lakes\manuscripts\papers\hannahPaperFinal\"/>
    </mc:Choice>
  </mc:AlternateContent>
  <bookViews>
    <workbookView xWindow="0" yWindow="460" windowWidth="38400" windowHeight="19800"/>
  </bookViews>
  <sheets>
    <sheet name="lakeData" sheetId="1" r:id="rId1"/>
    <sheet name="readme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9" i="1" l="1"/>
  <c r="BN10" i="1"/>
  <c r="BN17" i="1"/>
  <c r="BN21" i="1"/>
  <c r="BN27" i="1"/>
  <c r="BN34" i="1"/>
  <c r="BO34" i="1" s="1"/>
  <c r="BN41" i="1"/>
  <c r="BO41" i="1" s="1"/>
  <c r="BN50" i="1"/>
  <c r="BN59" i="1"/>
  <c r="BN66" i="1"/>
  <c r="BO66" i="1" s="1"/>
  <c r="BN71" i="1"/>
  <c r="BN72" i="1"/>
  <c r="BN73" i="1"/>
  <c r="BN89" i="1"/>
  <c r="BN95" i="1"/>
  <c r="BN2" i="1"/>
  <c r="BO2" i="1" s="1"/>
  <c r="BN3" i="1"/>
  <c r="BN5" i="1"/>
  <c r="BN6" i="1"/>
  <c r="BN7" i="1"/>
  <c r="BN8" i="1"/>
  <c r="BN11" i="1"/>
  <c r="BN12" i="1"/>
  <c r="BN13" i="1"/>
  <c r="BN14" i="1"/>
  <c r="BN15" i="1"/>
  <c r="BN16" i="1"/>
  <c r="BN18" i="1"/>
  <c r="BN19" i="1"/>
  <c r="BN20" i="1"/>
  <c r="BO20" i="1" s="1"/>
  <c r="BN22" i="1"/>
  <c r="BN23" i="1"/>
  <c r="BO23" i="1" s="1"/>
  <c r="BN24" i="1"/>
  <c r="BN25" i="1"/>
  <c r="BN28" i="1"/>
  <c r="BN31" i="1"/>
  <c r="BN35" i="1"/>
  <c r="BO35" i="1" s="1"/>
  <c r="BN36" i="1"/>
  <c r="BO36" i="1" s="1"/>
  <c r="BN37" i="1"/>
  <c r="BN38" i="1"/>
  <c r="BN39" i="1"/>
  <c r="BN40" i="1"/>
  <c r="BO40" i="1" s="1"/>
  <c r="BN42" i="1"/>
  <c r="BN43" i="1"/>
  <c r="BN44" i="1"/>
  <c r="BO44" i="1" s="1"/>
  <c r="BN45" i="1"/>
  <c r="BO45" i="1" s="1"/>
  <c r="BN46" i="1"/>
  <c r="BO46" i="1" s="1"/>
  <c r="BN47" i="1"/>
  <c r="BO47" i="1" s="1"/>
  <c r="BN48" i="1"/>
  <c r="BN51" i="1"/>
  <c r="BO51" i="1" s="1"/>
  <c r="BN52" i="1"/>
  <c r="BN53" i="1"/>
  <c r="BN54" i="1"/>
  <c r="BN55" i="1"/>
  <c r="BO55" i="1" s="1"/>
  <c r="BN56" i="1"/>
  <c r="BN57" i="1"/>
  <c r="BN58" i="1"/>
  <c r="BN60" i="1"/>
  <c r="BN61" i="1"/>
  <c r="BN62" i="1"/>
  <c r="BN63" i="1"/>
  <c r="BO63" i="1" s="1"/>
  <c r="BN64" i="1"/>
  <c r="BO64" i="1" s="1"/>
  <c r="BN67" i="1"/>
  <c r="BO67" i="1" s="1"/>
  <c r="BN68" i="1"/>
  <c r="BN70" i="1"/>
  <c r="BN74" i="1"/>
  <c r="BO74" i="1" s="1"/>
  <c r="BN75" i="1"/>
  <c r="BN76" i="1"/>
  <c r="BN78" i="1"/>
  <c r="BO78" i="1" s="1"/>
  <c r="BN79" i="1"/>
  <c r="BN80" i="1"/>
  <c r="BN81" i="1"/>
  <c r="BN82" i="1"/>
  <c r="BN83" i="1"/>
  <c r="BN84" i="1"/>
  <c r="BN85" i="1"/>
  <c r="BN86" i="1"/>
  <c r="BO86" i="1" s="1"/>
  <c r="BN87" i="1"/>
  <c r="BN88" i="1"/>
  <c r="BO88" i="1" s="1"/>
  <c r="BN90" i="1"/>
  <c r="BN91" i="1"/>
  <c r="BN92" i="1"/>
  <c r="BO92" i="1" s="1"/>
  <c r="BN93" i="1"/>
  <c r="BO93" i="1" s="1"/>
  <c r="BN94" i="1"/>
  <c r="BN96" i="1"/>
  <c r="BO96" i="1" s="1"/>
  <c r="BN97" i="1"/>
  <c r="BN98" i="1"/>
  <c r="BN99" i="1"/>
  <c r="BO99" i="1" s="1"/>
  <c r="BN100" i="1"/>
  <c r="BN101" i="1"/>
  <c r="BO101" i="1" s="1"/>
  <c r="BN102" i="1"/>
  <c r="BN103" i="1"/>
  <c r="BN104" i="1"/>
  <c r="BN105" i="1"/>
  <c r="BN106" i="1"/>
  <c r="BN107" i="1"/>
  <c r="BN108" i="1"/>
  <c r="BN49" i="1"/>
  <c r="BN26" i="1"/>
  <c r="BN29" i="1"/>
  <c r="BN32" i="1"/>
  <c r="BN33" i="1"/>
  <c r="BN65" i="1"/>
  <c r="BN69" i="1"/>
  <c r="BN77" i="1"/>
  <c r="BN4" i="1"/>
  <c r="BN30" i="1"/>
  <c r="BO31" i="1"/>
  <c r="BO19" i="1"/>
  <c r="BO8" i="1"/>
  <c r="BO7" i="1"/>
  <c r="BO17" i="1"/>
  <c r="BO10" i="1"/>
  <c r="BO29" i="1"/>
  <c r="BL107" i="1"/>
  <c r="BM107" i="1" s="1"/>
  <c r="BL105" i="1"/>
  <c r="BM105" i="1" s="1"/>
  <c r="BL103" i="1"/>
  <c r="BM103" i="1" s="1"/>
  <c r="BL102" i="1"/>
  <c r="BM102" i="1" s="1"/>
  <c r="BL101" i="1"/>
  <c r="BM101" i="1" s="1"/>
  <c r="BL100" i="1"/>
  <c r="BM100" i="1" s="1"/>
  <c r="BL99" i="1"/>
  <c r="BM99" i="1" s="1"/>
  <c r="BL96" i="1"/>
  <c r="BM96" i="1" s="1"/>
  <c r="BL93" i="1"/>
  <c r="BM93" i="1" s="1"/>
  <c r="BL92" i="1"/>
  <c r="BM92" i="1" s="1"/>
  <c r="BL91" i="1"/>
  <c r="BM91" i="1" s="1"/>
  <c r="BL90" i="1"/>
  <c r="BM90" i="1" s="1"/>
  <c r="BL88" i="1"/>
  <c r="BM88" i="1" s="1"/>
  <c r="BL86" i="1"/>
  <c r="BM86" i="1" s="1"/>
  <c r="BL85" i="1"/>
  <c r="BM85" i="1" s="1"/>
  <c r="BL84" i="1"/>
  <c r="BM84" i="1" s="1"/>
  <c r="BL83" i="1"/>
  <c r="BM83" i="1" s="1"/>
  <c r="BL82" i="1"/>
  <c r="BM82" i="1" s="1"/>
  <c r="BL81" i="1"/>
  <c r="BM81" i="1" s="1"/>
  <c r="BL80" i="1"/>
  <c r="BM80" i="1" s="1"/>
  <c r="BL78" i="1"/>
  <c r="BM78" i="1" s="1"/>
  <c r="BL76" i="1"/>
  <c r="BM76" i="1" s="1"/>
  <c r="BL75" i="1"/>
  <c r="BM75" i="1" s="1"/>
  <c r="BL74" i="1"/>
  <c r="BM74" i="1" s="1"/>
  <c r="BL70" i="1"/>
  <c r="BM70" i="1" s="1"/>
  <c r="BL68" i="1"/>
  <c r="BM68" i="1" s="1"/>
  <c r="BL67" i="1"/>
  <c r="BM67" i="1" s="1"/>
  <c r="BL64" i="1"/>
  <c r="BM64" i="1" s="1"/>
  <c r="BL63" i="1"/>
  <c r="BM63" i="1" s="1"/>
  <c r="BL62" i="1"/>
  <c r="BM62" i="1" s="1"/>
  <c r="BL61" i="1"/>
  <c r="BM61" i="1" s="1"/>
  <c r="BL60" i="1"/>
  <c r="BM60" i="1" s="1"/>
  <c r="BL58" i="1"/>
  <c r="BM58" i="1" s="1"/>
  <c r="BL57" i="1"/>
  <c r="BM57" i="1" s="1"/>
  <c r="BL56" i="1"/>
  <c r="BM56" i="1" s="1"/>
  <c r="BL55" i="1"/>
  <c r="BM55" i="1" s="1"/>
  <c r="BL54" i="1"/>
  <c r="BM54" i="1" s="1"/>
  <c r="BL53" i="1"/>
  <c r="BM53" i="1" s="1"/>
  <c r="BL52" i="1"/>
  <c r="BM52" i="1" s="1"/>
  <c r="BL51" i="1"/>
  <c r="BM51" i="1" s="1"/>
  <c r="BL47" i="1"/>
  <c r="BM47" i="1" s="1"/>
  <c r="BL46" i="1"/>
  <c r="BM46" i="1" s="1"/>
  <c r="BL45" i="1"/>
  <c r="BM45" i="1" s="1"/>
  <c r="BL44" i="1"/>
  <c r="BM44" i="1" s="1"/>
  <c r="BL43" i="1"/>
  <c r="BM43" i="1" s="1"/>
  <c r="BL42" i="1"/>
  <c r="BM42" i="1" s="1"/>
  <c r="BL40" i="1"/>
  <c r="BM40" i="1" s="1"/>
  <c r="BL39" i="1"/>
  <c r="BM39" i="1" s="1"/>
  <c r="BL38" i="1"/>
  <c r="BM38" i="1" s="1"/>
  <c r="BL37" i="1"/>
  <c r="BM37" i="1" s="1"/>
  <c r="BL36" i="1"/>
  <c r="BM36" i="1" s="1"/>
  <c r="BL35" i="1"/>
  <c r="BM35" i="1" s="1"/>
  <c r="BL31" i="1"/>
  <c r="BM31" i="1" s="1"/>
  <c r="BL28" i="1"/>
  <c r="BM28" i="1" s="1"/>
  <c r="BL23" i="1"/>
  <c r="BM23" i="1" s="1"/>
  <c r="BL22" i="1"/>
  <c r="BM22" i="1" s="1"/>
  <c r="BL20" i="1"/>
  <c r="BM20" i="1" s="1"/>
  <c r="BL19" i="1"/>
  <c r="BM19" i="1" s="1"/>
  <c r="BL18" i="1"/>
  <c r="BM18" i="1" s="1"/>
  <c r="BL16" i="1"/>
  <c r="BM16" i="1" s="1"/>
  <c r="BL15" i="1"/>
  <c r="BM15" i="1" s="1"/>
  <c r="BL12" i="1"/>
  <c r="BM12" i="1" s="1"/>
  <c r="BL11" i="1"/>
  <c r="BM11" i="1" s="1"/>
  <c r="BL8" i="1"/>
  <c r="BM8" i="1" s="1"/>
  <c r="BL7" i="1"/>
  <c r="BM7" i="1" s="1"/>
  <c r="BL5" i="1"/>
  <c r="BM5" i="1" s="1"/>
  <c r="BL3" i="1"/>
  <c r="BM3" i="1" s="1"/>
  <c r="BL2" i="1"/>
  <c r="BM2" i="1" s="1"/>
  <c r="BL95" i="1"/>
  <c r="BM95" i="1" s="1"/>
  <c r="BL89" i="1"/>
  <c r="BM89" i="1" s="1"/>
  <c r="BL66" i="1"/>
  <c r="BM66" i="1" s="1"/>
  <c r="BL59" i="1"/>
  <c r="BM59" i="1" s="1"/>
  <c r="BL50" i="1"/>
  <c r="BM50" i="1" s="1"/>
  <c r="BL41" i="1"/>
  <c r="BM41" i="1" s="1"/>
  <c r="BL34" i="1"/>
  <c r="BM34" i="1" s="1"/>
  <c r="BL21" i="1"/>
  <c r="BM21" i="1" s="1"/>
  <c r="BL17" i="1"/>
  <c r="BM17" i="1" s="1"/>
  <c r="BL10" i="1"/>
  <c r="BM10" i="1" s="1"/>
  <c r="BL4" i="1"/>
  <c r="BM4" i="1" s="1"/>
  <c r="BL77" i="1"/>
  <c r="BM77" i="1" s="1"/>
  <c r="BL69" i="1"/>
  <c r="BM69" i="1" s="1"/>
  <c r="BL65" i="1"/>
  <c r="BM65" i="1" s="1"/>
  <c r="BL33" i="1"/>
  <c r="BM33" i="1" s="1"/>
  <c r="BL32" i="1"/>
  <c r="BM32" i="1" s="1"/>
  <c r="BL29" i="1"/>
  <c r="BM29" i="1" s="1"/>
  <c r="BL26" i="1"/>
  <c r="BM26" i="1" s="1"/>
  <c r="BL49" i="1"/>
  <c r="BM49" i="1" s="1"/>
  <c r="BL30" i="1"/>
  <c r="BO90" i="1" l="1"/>
  <c r="BO49" i="1"/>
  <c r="BO5" i="1"/>
  <c r="BO105" i="1"/>
  <c r="BO32" i="1"/>
  <c r="BO38" i="1"/>
  <c r="BO65" i="1"/>
  <c r="BO76" i="1"/>
  <c r="BO54" i="1"/>
  <c r="BO89" i="1"/>
  <c r="BO21" i="1"/>
  <c r="BO50" i="1"/>
  <c r="BO60" i="1"/>
  <c r="BO68" i="1"/>
  <c r="BO12" i="1"/>
  <c r="BO81" i="1"/>
  <c r="BO15" i="1"/>
  <c r="BO33" i="1"/>
  <c r="BO4" i="1"/>
  <c r="BO83" i="1"/>
  <c r="BO103" i="1"/>
  <c r="BO18" i="1"/>
  <c r="BO62" i="1"/>
  <c r="BO85" i="1"/>
  <c r="BO53" i="1"/>
  <c r="BO43" i="1"/>
  <c r="BO57" i="1"/>
  <c r="BO107" i="1"/>
  <c r="BO28" i="1"/>
  <c r="BO42" i="1"/>
  <c r="BO84" i="1"/>
  <c r="BO26" i="1"/>
  <c r="BO59" i="1"/>
  <c r="BO39" i="1"/>
  <c r="BM30" i="1"/>
  <c r="BO82" i="1"/>
  <c r="BO100" i="1"/>
  <c r="BO22" i="1"/>
  <c r="BO11" i="1"/>
  <c r="BO52" i="1"/>
  <c r="BO61" i="1"/>
  <c r="BO75" i="1"/>
  <c r="BO95" i="1"/>
  <c r="BO16" i="1"/>
  <c r="BO80" i="1"/>
  <c r="BO102" i="1"/>
  <c r="BO3" i="1"/>
  <c r="BO56" i="1"/>
  <c r="BO91" i="1"/>
  <c r="BO37" i="1"/>
  <c r="BO58" i="1"/>
  <c r="BO70" i="1"/>
  <c r="BO69" i="1"/>
  <c r="BO77" i="1"/>
  <c r="BO30" i="1"/>
  <c r="BC3" i="1"/>
  <c r="BE3" i="1" s="1"/>
  <c r="BC4" i="1"/>
  <c r="BE4" i="1" s="1"/>
  <c r="BC5" i="1"/>
  <c r="BE5" i="1" s="1"/>
  <c r="BC6" i="1"/>
  <c r="BC7" i="1"/>
  <c r="BE7" i="1" s="1"/>
  <c r="BC8" i="1"/>
  <c r="BE8" i="1" s="1"/>
  <c r="BC9" i="1"/>
  <c r="BE9" i="1" s="1"/>
  <c r="BC10" i="1"/>
  <c r="BD10" i="1" s="1"/>
  <c r="BC11" i="1"/>
  <c r="BD11" i="1" s="1"/>
  <c r="BC12" i="1"/>
  <c r="BD12" i="1" s="1"/>
  <c r="BC13" i="1"/>
  <c r="BD13" i="1" s="1"/>
  <c r="BC14" i="1"/>
  <c r="BD14" i="1" s="1"/>
  <c r="BC15" i="1"/>
  <c r="BE15" i="1" s="1"/>
  <c r="BC16" i="1"/>
  <c r="BE16" i="1" s="1"/>
  <c r="BC17" i="1"/>
  <c r="BD17" i="1" s="1"/>
  <c r="BC18" i="1"/>
  <c r="BE18" i="1" s="1"/>
  <c r="BC19" i="1"/>
  <c r="BE19" i="1" s="1"/>
  <c r="BC20" i="1"/>
  <c r="BD20" i="1" s="1"/>
  <c r="BC21" i="1"/>
  <c r="BE21" i="1" s="1"/>
  <c r="BC22" i="1"/>
  <c r="BE22" i="1" s="1"/>
  <c r="BC23" i="1"/>
  <c r="BE23" i="1" s="1"/>
  <c r="BC24" i="1"/>
  <c r="BE24" i="1" s="1"/>
  <c r="BC25" i="1"/>
  <c r="BE25" i="1" s="1"/>
  <c r="BC26" i="1"/>
  <c r="BD26" i="1" s="1"/>
  <c r="BC27" i="1"/>
  <c r="BD27" i="1" s="1"/>
  <c r="BC28" i="1"/>
  <c r="BD28" i="1" s="1"/>
  <c r="BC29" i="1"/>
  <c r="BD29" i="1" s="1"/>
  <c r="BC30" i="1"/>
  <c r="BD30" i="1" s="1"/>
  <c r="BC31" i="1"/>
  <c r="BE31" i="1" s="1"/>
  <c r="BC32" i="1"/>
  <c r="BE32" i="1" s="1"/>
  <c r="BC33" i="1"/>
  <c r="BD33" i="1" s="1"/>
  <c r="BC34" i="1"/>
  <c r="BE34" i="1" s="1"/>
  <c r="BC35" i="1"/>
  <c r="BE35" i="1" s="1"/>
  <c r="BC36" i="1"/>
  <c r="BD36" i="1" s="1"/>
  <c r="BC37" i="1"/>
  <c r="BE37" i="1" s="1"/>
  <c r="BC38" i="1"/>
  <c r="BE38" i="1" s="1"/>
  <c r="BC39" i="1"/>
  <c r="BE39" i="1" s="1"/>
  <c r="BC40" i="1"/>
  <c r="BE40" i="1" s="1"/>
  <c r="BC41" i="1"/>
  <c r="BE41" i="1" s="1"/>
  <c r="BC42" i="1"/>
  <c r="BD42" i="1" s="1"/>
  <c r="BC43" i="1"/>
  <c r="BD43" i="1" s="1"/>
  <c r="BC44" i="1"/>
  <c r="BD44" i="1" s="1"/>
  <c r="BC45" i="1"/>
  <c r="BD45" i="1" s="1"/>
  <c r="BC46" i="1"/>
  <c r="BD46" i="1" s="1"/>
  <c r="BC47" i="1"/>
  <c r="BE47" i="1" s="1"/>
  <c r="BC48" i="1"/>
  <c r="BD48" i="1" s="1"/>
  <c r="BC49" i="1"/>
  <c r="BD49" i="1" s="1"/>
  <c r="BC50" i="1"/>
  <c r="BE50" i="1" s="1"/>
  <c r="BC51" i="1"/>
  <c r="BE51" i="1" s="1"/>
  <c r="BC52" i="1"/>
  <c r="BD52" i="1" s="1"/>
  <c r="BC53" i="1"/>
  <c r="BE53" i="1" s="1"/>
  <c r="BC54" i="1"/>
  <c r="BE54" i="1" s="1"/>
  <c r="BC55" i="1"/>
  <c r="BE55" i="1" s="1"/>
  <c r="BC56" i="1"/>
  <c r="BE56" i="1" s="1"/>
  <c r="BC57" i="1"/>
  <c r="BD57" i="1" s="1"/>
  <c r="BC58" i="1"/>
  <c r="BD58" i="1" s="1"/>
  <c r="BC59" i="1"/>
  <c r="BD59" i="1" s="1"/>
  <c r="BC60" i="1"/>
  <c r="BD60" i="1" s="1"/>
  <c r="BC61" i="1"/>
  <c r="BD61" i="1" s="1"/>
  <c r="BC62" i="1"/>
  <c r="BD62" i="1" s="1"/>
  <c r="BC63" i="1"/>
  <c r="BE63" i="1" s="1"/>
  <c r="BC64" i="1"/>
  <c r="BD64" i="1" s="1"/>
  <c r="BC65" i="1"/>
  <c r="BD65" i="1" s="1"/>
  <c r="BC66" i="1"/>
  <c r="BE66" i="1" s="1"/>
  <c r="BC67" i="1"/>
  <c r="BE67" i="1" s="1"/>
  <c r="BC68" i="1"/>
  <c r="BD68" i="1" s="1"/>
  <c r="BC69" i="1"/>
  <c r="BE69" i="1" s="1"/>
  <c r="BC70" i="1"/>
  <c r="BE70" i="1" s="1"/>
  <c r="BC71" i="1"/>
  <c r="BE71" i="1" s="1"/>
  <c r="BC72" i="1"/>
  <c r="BE72" i="1" s="1"/>
  <c r="BC73" i="1"/>
  <c r="BE73" i="1" s="1"/>
  <c r="BC74" i="1"/>
  <c r="BD74" i="1" s="1"/>
  <c r="BC75" i="1"/>
  <c r="BD75" i="1" s="1"/>
  <c r="BC76" i="1"/>
  <c r="BD76" i="1" s="1"/>
  <c r="BC77" i="1"/>
  <c r="BD77" i="1" s="1"/>
  <c r="BC78" i="1"/>
  <c r="BD78" i="1" s="1"/>
  <c r="BC79" i="1"/>
  <c r="BE79" i="1" s="1"/>
  <c r="BC80" i="1"/>
  <c r="BE80" i="1" s="1"/>
  <c r="BC81" i="1"/>
  <c r="BD81" i="1" s="1"/>
  <c r="BC82" i="1"/>
  <c r="BD82" i="1" s="1"/>
  <c r="BC83" i="1"/>
  <c r="BE83" i="1" s="1"/>
  <c r="BC84" i="1"/>
  <c r="BD84" i="1" s="1"/>
  <c r="BC85" i="1"/>
  <c r="BE85" i="1" s="1"/>
  <c r="BC86" i="1"/>
  <c r="BE86" i="1" s="1"/>
  <c r="BC87" i="1"/>
  <c r="BE87" i="1" s="1"/>
  <c r="BC88" i="1"/>
  <c r="BE88" i="1" s="1"/>
  <c r="BC89" i="1"/>
  <c r="BD89" i="1" s="1"/>
  <c r="BC90" i="1"/>
  <c r="BD90" i="1" s="1"/>
  <c r="BC91" i="1"/>
  <c r="BD91" i="1" s="1"/>
  <c r="BC92" i="1"/>
  <c r="BD92" i="1" s="1"/>
  <c r="BC93" i="1"/>
  <c r="BD93" i="1" s="1"/>
  <c r="BC94" i="1"/>
  <c r="BD94" i="1" s="1"/>
  <c r="BC95" i="1"/>
  <c r="BE95" i="1" s="1"/>
  <c r="BC96" i="1"/>
  <c r="BC97" i="1"/>
  <c r="BC98" i="1"/>
  <c r="BD98" i="1" s="1"/>
  <c r="BC99" i="1"/>
  <c r="BE99" i="1" s="1"/>
  <c r="BC100" i="1"/>
  <c r="BD100" i="1" s="1"/>
  <c r="BC101" i="1"/>
  <c r="BE101" i="1" s="1"/>
  <c r="BC102" i="1"/>
  <c r="BE102" i="1" s="1"/>
  <c r="BC103" i="1"/>
  <c r="BE103" i="1" s="1"/>
  <c r="BC104" i="1"/>
  <c r="BE104" i="1" s="1"/>
  <c r="BC105" i="1"/>
  <c r="BD105" i="1" s="1"/>
  <c r="BC106" i="1"/>
  <c r="BD106" i="1" s="1"/>
  <c r="BC107" i="1"/>
  <c r="BD107" i="1" s="1"/>
  <c r="BC108" i="1"/>
  <c r="BD108" i="1" s="1"/>
  <c r="BC2" i="1"/>
  <c r="BE6" i="1" l="1"/>
  <c r="BD2" i="1"/>
  <c r="BD97" i="1"/>
  <c r="BD96" i="1"/>
  <c r="BE75" i="1"/>
  <c r="BD95" i="1"/>
  <c r="BD87" i="1"/>
  <c r="BD72" i="1"/>
  <c r="BD56" i="1"/>
  <c r="BD103" i="1"/>
  <c r="BD38" i="1"/>
  <c r="BD50" i="1"/>
  <c r="BD31" i="1"/>
  <c r="BD22" i="1"/>
  <c r="BD15" i="1"/>
  <c r="BD66" i="1"/>
  <c r="BE100" i="1"/>
  <c r="BE82" i="1"/>
  <c r="BD47" i="1"/>
  <c r="BD8" i="1"/>
  <c r="BE68" i="1"/>
  <c r="BD80" i="1"/>
  <c r="BD41" i="1"/>
  <c r="BD7" i="1"/>
  <c r="BE64" i="1"/>
  <c r="BD79" i="1"/>
  <c r="BD40" i="1"/>
  <c r="BD6" i="1"/>
  <c r="BD73" i="1"/>
  <c r="BD39" i="1"/>
  <c r="BE107" i="1"/>
  <c r="BE59" i="1"/>
  <c r="BE57" i="1"/>
  <c r="BE105" i="1"/>
  <c r="BD71" i="1"/>
  <c r="BD34" i="1"/>
  <c r="BE52" i="1"/>
  <c r="BD104" i="1"/>
  <c r="BD70" i="1"/>
  <c r="BD32" i="1"/>
  <c r="BE98" i="1"/>
  <c r="BE48" i="1"/>
  <c r="BE43" i="1"/>
  <c r="BE96" i="1"/>
  <c r="BE91" i="1"/>
  <c r="BD63" i="1"/>
  <c r="BD24" i="1"/>
  <c r="BE89" i="1"/>
  <c r="BD102" i="1"/>
  <c r="BD25" i="1"/>
  <c r="BD23" i="1"/>
  <c r="BE84" i="1"/>
  <c r="BE36" i="1"/>
  <c r="BD55" i="1"/>
  <c r="BD18" i="1"/>
  <c r="BD88" i="1"/>
  <c r="BD54" i="1"/>
  <c r="BD16" i="1"/>
  <c r="BE77" i="1"/>
  <c r="BE27" i="1"/>
  <c r="BD86" i="1"/>
  <c r="BD9" i="1"/>
  <c r="BE20" i="1"/>
  <c r="BE97" i="1"/>
  <c r="BE81" i="1"/>
  <c r="BE65" i="1"/>
  <c r="BE49" i="1"/>
  <c r="BE33" i="1"/>
  <c r="BE17" i="1"/>
  <c r="BD85" i="1"/>
  <c r="BD69" i="1"/>
  <c r="BD53" i="1"/>
  <c r="BD37" i="1"/>
  <c r="BD21" i="1"/>
  <c r="BD5" i="1"/>
  <c r="BD4" i="1"/>
  <c r="BD99" i="1"/>
  <c r="BD83" i="1"/>
  <c r="BD67" i="1"/>
  <c r="BD51" i="1"/>
  <c r="BD35" i="1"/>
  <c r="BD19" i="1"/>
  <c r="BD3" i="1"/>
  <c r="BE94" i="1"/>
  <c r="BE78" i="1"/>
  <c r="BE62" i="1"/>
  <c r="BE46" i="1"/>
  <c r="BE30" i="1"/>
  <c r="BE14" i="1"/>
  <c r="BE61" i="1"/>
  <c r="BE45" i="1"/>
  <c r="BE29" i="1"/>
  <c r="BE13" i="1"/>
  <c r="BD101" i="1"/>
  <c r="BE2" i="1"/>
  <c r="BE93" i="1"/>
  <c r="BE108" i="1"/>
  <c r="BE92" i="1"/>
  <c r="BE76" i="1"/>
  <c r="BE60" i="1"/>
  <c r="BE44" i="1"/>
  <c r="BE28" i="1"/>
  <c r="BE12" i="1"/>
  <c r="BE11" i="1"/>
  <c r="BE106" i="1"/>
  <c r="BE90" i="1"/>
  <c r="BE74" i="1"/>
  <c r="BE58" i="1"/>
  <c r="BE42" i="1"/>
  <c r="BE26" i="1"/>
  <c r="BE10" i="1"/>
</calcChain>
</file>

<file path=xl/sharedStrings.xml><?xml version="1.0" encoding="utf-8"?>
<sst xmlns="http://schemas.openxmlformats.org/spreadsheetml/2006/main" count="293" uniqueCount="221">
  <si>
    <t>long</t>
  </si>
  <si>
    <t>lat</t>
  </si>
  <si>
    <t>elevation_m</t>
  </si>
  <si>
    <t>temp_jja_1960s_degC</t>
  </si>
  <si>
    <t>temp_jja_1980s_degC</t>
  </si>
  <si>
    <t>temp_jja_2000s_degC</t>
  </si>
  <si>
    <t>tempChange_jja_2000s-1960s_degC</t>
  </si>
  <si>
    <t>precip_djf_1960s_mm</t>
  </si>
  <si>
    <t>precip_dfj_change_2000s-1960s_mm</t>
  </si>
  <si>
    <t>glacierWid_m</t>
  </si>
  <si>
    <t>valleyWid_m</t>
  </si>
  <si>
    <t>1980s_averageAnnualBalance_mwea</t>
  </si>
  <si>
    <t>1990s_averageAnnualBalance_mwea</t>
  </si>
  <si>
    <t>2000s_averageAnnualBalance_mwea</t>
  </si>
  <si>
    <t>2010s_averageAnnualBalance_mwea</t>
  </si>
  <si>
    <t>1980_2016_averageAnnualBalance_mwea</t>
  </si>
  <si>
    <t>1980_2016_summedAnnualBalance_mwe</t>
  </si>
  <si>
    <t>Area(km2)</t>
  </si>
  <si>
    <t>Volume(km3)</t>
  </si>
  <si>
    <t>max_thick(m)</t>
  </si>
  <si>
    <t>b_tongue(mw.e.a-1)</t>
  </si>
  <si>
    <t>acc_win(mw.e.a-1)</t>
  </si>
  <si>
    <t>tau(year)</t>
  </si>
  <si>
    <t>dBdz(mw.e./100m)</t>
  </si>
  <si>
    <t>dBdz_acc(mw.e./100m)</t>
  </si>
  <si>
    <t>sample_area_m2</t>
  </si>
  <si>
    <t>sample_area_px</t>
  </si>
  <si>
    <t>min_thickness_m</t>
  </si>
  <si>
    <t>p25_thickness_m</t>
  </si>
  <si>
    <t>median_thickness_m</t>
  </si>
  <si>
    <t>mean_thickness_m</t>
  </si>
  <si>
    <t>p75_thickness_m</t>
  </si>
  <si>
    <t>max_thickness_m</t>
  </si>
  <si>
    <t>iqr_thickness_m</t>
  </si>
  <si>
    <t>stdev_thickness_m</t>
  </si>
  <si>
    <t>lake type</t>
  </si>
  <si>
    <t>Growth style</t>
  </si>
  <si>
    <t>Detached?</t>
  </si>
  <si>
    <t>Date Detached</t>
  </si>
  <si>
    <t>Newly Formed?</t>
  </si>
  <si>
    <t>Date Formed</t>
  </si>
  <si>
    <t>Lake_ID</t>
  </si>
  <si>
    <t>AGAS59141</t>
  </si>
  <si>
    <t>Alse59138</t>
  </si>
  <si>
    <t>Azur48121</t>
  </si>
  <si>
    <t>Berg53119</t>
  </si>
  <si>
    <t>Berg60143</t>
  </si>
  <si>
    <t>BigJ60148</t>
  </si>
  <si>
    <t>Bloc60152</t>
  </si>
  <si>
    <t>Blue60152</t>
  </si>
  <si>
    <t>Chut57132</t>
  </si>
  <si>
    <t>Clen50123</t>
  </si>
  <si>
    <t>Cril58137</t>
  </si>
  <si>
    <t>Frus61151</t>
  </si>
  <si>
    <t>Geor61146</t>
  </si>
  <si>
    <t>Harl59138</t>
  </si>
  <si>
    <t>Hect51116</t>
  </si>
  <si>
    <t>INDI68142</t>
  </si>
  <si>
    <t>Mend58134</t>
  </si>
  <si>
    <t>Pric48121</t>
  </si>
  <si>
    <t>Selm51126</t>
  </si>
  <si>
    <t>Silv48121</t>
  </si>
  <si>
    <t>Spee58133</t>
  </si>
  <si>
    <t>Stra61151</t>
  </si>
  <si>
    <t>Sulp48121</t>
  </si>
  <si>
    <t>Toro61147</t>
  </si>
  <si>
    <t>TWGL58133</t>
  </si>
  <si>
    <t>UNCL58133</t>
  </si>
  <si>
    <t>UNCM57134</t>
  </si>
  <si>
    <t>UNCN56131</t>
  </si>
  <si>
    <t>UNCP53129</t>
  </si>
  <si>
    <t>UNCQ53129</t>
  </si>
  <si>
    <t>UNCR54128</t>
  </si>
  <si>
    <t>UNCS58133</t>
  </si>
  <si>
    <t>UNCT59135</t>
  </si>
  <si>
    <t>UNCV52117</t>
  </si>
  <si>
    <t>UNCW50123</t>
  </si>
  <si>
    <t>UNCZ51126</t>
  </si>
  <si>
    <t>UNDA52126</t>
  </si>
  <si>
    <t>UNDB52127</t>
  </si>
  <si>
    <t>UNDC53128</t>
  </si>
  <si>
    <t>UNDD52127</t>
  </si>
  <si>
    <t>UNDE60150</t>
  </si>
  <si>
    <t>UNDF59151</t>
  </si>
  <si>
    <t>UNDG58153</t>
  </si>
  <si>
    <t>UNDH61146</t>
  </si>
  <si>
    <t>UNDJ69144</t>
  </si>
  <si>
    <t>UNDK69154</t>
  </si>
  <si>
    <t>UNDL68152</t>
  </si>
  <si>
    <t>UNDM62152</t>
  </si>
  <si>
    <t>UNDN62152</t>
  </si>
  <si>
    <t>UNDO63146</t>
  </si>
  <si>
    <t>UNDP63147</t>
  </si>
  <si>
    <t>UNDQ62142</t>
  </si>
  <si>
    <t>UNDR62142</t>
  </si>
  <si>
    <t>UNDT58154</t>
  </si>
  <si>
    <t>UNDU61146</t>
  </si>
  <si>
    <t>UNEA59151</t>
  </si>
  <si>
    <t>UNEB60138</t>
  </si>
  <si>
    <t>UNEB61141</t>
  </si>
  <si>
    <t>UNEC59138</t>
  </si>
  <si>
    <t>UNED59137</t>
  </si>
  <si>
    <t>UNEF61145</t>
  </si>
  <si>
    <t>UNEH56130</t>
  </si>
  <si>
    <t>UNEI58134</t>
  </si>
  <si>
    <t>UNEJ58134</t>
  </si>
  <si>
    <t>UNEK58134</t>
  </si>
  <si>
    <t>UNEL58134</t>
  </si>
  <si>
    <t>UNEM60152</t>
  </si>
  <si>
    <t>UNEN60153</t>
  </si>
  <si>
    <t>UNEQ60149</t>
  </si>
  <si>
    <t>UNEQ62150</t>
  </si>
  <si>
    <t>UNER60150</t>
  </si>
  <si>
    <t>UNES60148</t>
  </si>
  <si>
    <t>UNET60148</t>
  </si>
  <si>
    <t>UNEU60148</t>
  </si>
  <si>
    <t>UNEV61146</t>
  </si>
  <si>
    <t>UNEW61146</t>
  </si>
  <si>
    <t>UNEX62142</t>
  </si>
  <si>
    <t>UNEY60144</t>
  </si>
  <si>
    <t>UNEZ60143</t>
  </si>
  <si>
    <t>UNFC59138</t>
  </si>
  <si>
    <t>UNFD59138</t>
  </si>
  <si>
    <t>UNFE59138</t>
  </si>
  <si>
    <t>UNFG58136</t>
  </si>
  <si>
    <t>UNFG59137</t>
  </si>
  <si>
    <t>UNFH59135</t>
  </si>
  <si>
    <t>UNFI59134</t>
  </si>
  <si>
    <t>UNFJ58133</t>
  </si>
  <si>
    <t>UNFK58133</t>
  </si>
  <si>
    <t>UNFL56130</t>
  </si>
  <si>
    <t>UNFM56130</t>
  </si>
  <si>
    <t>UNFN57131</t>
  </si>
  <si>
    <t>UNFO59153</t>
  </si>
  <si>
    <t>UNFP61152</t>
  </si>
  <si>
    <t>UNFQ62152</t>
  </si>
  <si>
    <t>UNFR62151</t>
  </si>
  <si>
    <t>UNFS62150</t>
  </si>
  <si>
    <t>UNFT59149</t>
  </si>
  <si>
    <t>UNFU59149</t>
  </si>
  <si>
    <t>UNFV60150</t>
  </si>
  <si>
    <t>UNFW59151</t>
  </si>
  <si>
    <t>UNFX59150</t>
  </si>
  <si>
    <t>UNFY61148</t>
  </si>
  <si>
    <t>UNFZ61146</t>
  </si>
  <si>
    <t>UNLO60142</t>
  </si>
  <si>
    <t>VanC60144</t>
  </si>
  <si>
    <t>ind</t>
  </si>
  <si>
    <t>dist_to_coast_km</t>
  </si>
  <si>
    <t>proglacial</t>
  </si>
  <si>
    <t>proglacial_and_good</t>
  </si>
  <si>
    <t>ice dammed</t>
  </si>
  <si>
    <t>ice dammed and good</t>
  </si>
  <si>
    <t>lake_area_change_m2</t>
  </si>
  <si>
    <t>Init_lake_area_m2</t>
  </si>
  <si>
    <t>glacier_Area_km2</t>
  </si>
  <si>
    <t>Zmin_m</t>
  </si>
  <si>
    <t>Zmax_m</t>
  </si>
  <si>
    <t>Zmed_m</t>
  </si>
  <si>
    <t>Slope_deg</t>
  </si>
  <si>
    <t>Aspect_deg</t>
  </si>
  <si>
    <t>Lmax_m</t>
  </si>
  <si>
    <t>h_min_m</t>
  </si>
  <si>
    <t>h_max_m</t>
  </si>
  <si>
    <t>h_med_m</t>
  </si>
  <si>
    <t>slope_AVG_deg</t>
  </si>
  <si>
    <t>Initial_Area_m2</t>
  </si>
  <si>
    <t>Final_area_m2</t>
  </si>
  <si>
    <t>Rel_area_final_%</t>
  </si>
  <si>
    <t>Rel_area_intiail_%</t>
  </si>
  <si>
    <t>unique number for each lake</t>
  </si>
  <si>
    <t>a lake's first observed area (in square meters)</t>
  </si>
  <si>
    <t>field name</t>
  </si>
  <si>
    <t>meaning</t>
  </si>
  <si>
    <t>Data accompany "Gulf of Alaska ice-marginal lake area change over the Landsat record and potential physical controls" by Hannah Field, William Armstrong, and Matthias Huss.  Field names are defined below.</t>
  </si>
  <si>
    <t>longitude (degrees)</t>
  </si>
  <si>
    <t>latitude (degrees)</t>
  </si>
  <si>
    <t>a lake's elevation (m above sea level, from GTOPO30)</t>
  </si>
  <si>
    <t>reanalysis-derived june-august air temperature (deg C) for different decades</t>
  </si>
  <si>
    <t>summer air temperature change between the 2000s and 1960s (degrees C, positive numbers indicate warming)</t>
  </si>
  <si>
    <t>reanalysis-derived december-february precipation (mm) for different decades</t>
  </si>
  <si>
    <t>winter precipitaiton change between the 2000s and 1960s  (mm, positive numbers indicate wetting)</t>
  </si>
  <si>
    <t>change between last and first lake area observation (in square meters, where positive numbers indicate growth)</t>
  </si>
  <si>
    <t>glacier area in km2</t>
  </si>
  <si>
    <t>Minimum, maximum, and median elevation of the associated glacier (m asl), extracted from RGI 6.0</t>
  </si>
  <si>
    <t>Slope (degrees) of the associated glacier</t>
  </si>
  <si>
    <t>Aspect (degrees) of the associated glacier</t>
  </si>
  <si>
    <t>Associated glacier length in meters</t>
  </si>
  <si>
    <t>Associated glacier widht in meters</t>
  </si>
  <si>
    <t>Width of the valley in which the lake sits (m)</t>
  </si>
  <si>
    <t>modeled average annual mass balance (meters water equivalent per year) for varied decades</t>
  </si>
  <si>
    <t>Modeled average annual glacier mass balance (meters water equivalent per year) for the entire record</t>
  </si>
  <si>
    <t>Cumulative  average annual glacier mass balance (meters water equivalent) for the entire record</t>
  </si>
  <si>
    <t>glacier volume in km3</t>
  </si>
  <si>
    <t>maximum thickness of the associated glacier in m</t>
  </si>
  <si>
    <t>mass balance of the glacier terminus (meters water equivalent per year)</t>
  </si>
  <si>
    <t>winter acumlution (meters water equivalent per year)</t>
  </si>
  <si>
    <t>glacier response time (years)</t>
  </si>
  <si>
    <t>mass balance gradient (meters water equivalent per year per 100 m elevation change)</t>
  </si>
  <si>
    <t>mass balance gradient of accumulation (meters water equivalent per year per 100 m elevation change)</t>
  </si>
  <si>
    <t>size of sampling zone for determining lake adjacent ice thickness, in pixels</t>
  </si>
  <si>
    <t>size of sampling zone for determining lake adjacent ice thickness, in square meters</t>
  </si>
  <si>
    <t>lake-adjacent ice thickness descriptive statistics</t>
  </si>
  <si>
    <t>a categorical classification of lake types, where 1-6 indicate different settings of proglacial lakes, and lake type 7 = ice-dammed</t>
  </si>
  <si>
    <t>a categorical classificaiton of the shape of lake area change timeseries (e.g., linear growth, accelerating growth)</t>
  </si>
  <si>
    <t>initial lake area in m2</t>
  </si>
  <si>
    <t>final lake area in m2</t>
  </si>
  <si>
    <t>lake area change relative to final area (%)</t>
  </si>
  <si>
    <t>lake area change relative to inntial area (%)</t>
  </si>
  <si>
    <t>a logical flag indicated whther a lake detached from its associated glacier during the study period (indicated by 1)</t>
  </si>
  <si>
    <t>year of detachment</t>
  </si>
  <si>
    <t>a logical flag indicated whther a lake appeared during the study period (indicated by 1)</t>
  </si>
  <si>
    <t>year of formation</t>
  </si>
  <si>
    <t>a unique identifier for each lake that includes its latitude and longitude, with some part of lake name (if known)</t>
  </si>
  <si>
    <t>different estimates of average glacier thickness from range of Farinotti 2019 values</t>
  </si>
  <si>
    <t>average glacier slope (deg)</t>
  </si>
  <si>
    <t>lake's distance to a simplied coastline (km)</t>
  </si>
  <si>
    <t>a logical flag indicating whether the lake is proglacial</t>
  </si>
  <si>
    <t>a logical flag indicating whether the lake is ice-dammed</t>
  </si>
  <si>
    <t>a logical flag indicating whether the lake is proglacial and did not detatch during the study period</t>
  </si>
  <si>
    <t>a logical flag indicating whether the lake is ice-dammed and did not detatch during the study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</si>
</sst>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20"/>
      <color rgb="FF006100"/>
      <name val="Calibri"/>
      <family val="2"/>
      <scheme val="minor"/>
    </font>
    <font>
      <sz val="20"/>
      <color rgb="FF9C0006"/>
      <name val="Calibri"/>
      <family val="2"/>
      <scheme val="minor"/>
    </font>
    <font>
      <sz val="20"/>
      <color rgb="FF9C5700"/>
      <name val="Calibri"/>
      <family val="2"/>
      <scheme val="minor"/>
    </font>
    <font>
      <sz val="20"/>
      <color rgb="FF3F3F76"/>
      <name val="Calibri"/>
      <family val="2"/>
      <scheme val="minor"/>
    </font>
    <font>
      <b/>
      <sz val="20"/>
      <color rgb="FF3F3F3F"/>
      <name val="Calibri"/>
      <family val="2"/>
      <scheme val="minor"/>
    </font>
    <font>
      <b/>
      <sz val="20"/>
      <color rgb="FFFA7D00"/>
      <name val="Calibri"/>
      <family val="2"/>
      <scheme val="minor"/>
    </font>
    <font>
      <sz val="20"/>
      <color rgb="FFFA7D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rgb="FFFF0000"/>
      <name val="Calibri"/>
      <family val="2"/>
      <scheme val="minor"/>
    </font>
    <font>
      <i/>
      <sz val="20"/>
      <color rgb="FF7F7F7F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8"/>
  <sheetViews>
    <sheetView tabSelected="1" topLeftCell="BD1" zoomScale="85" zoomScaleNormal="85" workbookViewId="0">
      <selection activeCell="BM4" sqref="BM4"/>
    </sheetView>
  </sheetViews>
  <sheetFormatPr defaultColWidth="10.796875" defaultRowHeight="26" x14ac:dyDescent="0.6"/>
  <sheetData>
    <row r="1" spans="1:67" x14ac:dyDescent="0.6">
      <c r="A1" s="5" t="s">
        <v>147</v>
      </c>
      <c r="B1" s="5" t="s">
        <v>153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7</v>
      </c>
      <c r="L1" s="5" t="s">
        <v>7</v>
      </c>
      <c r="M1" s="5" t="s">
        <v>8</v>
      </c>
      <c r="N1" s="5" t="s">
        <v>154</v>
      </c>
      <c r="O1" s="5" t="s">
        <v>155</v>
      </c>
      <c r="P1" s="5" t="s">
        <v>156</v>
      </c>
      <c r="Q1" s="5" t="s">
        <v>157</v>
      </c>
      <c r="R1" s="5" t="s">
        <v>158</v>
      </c>
      <c r="S1" s="5" t="s">
        <v>159</v>
      </c>
      <c r="T1" s="5" t="s">
        <v>160</v>
      </c>
      <c r="U1" s="5" t="s">
        <v>161</v>
      </c>
      <c r="V1" s="5" t="s">
        <v>9</v>
      </c>
      <c r="W1" s="5" t="s">
        <v>10</v>
      </c>
      <c r="X1" s="5" t="s">
        <v>11</v>
      </c>
      <c r="Y1" s="5" t="s">
        <v>12</v>
      </c>
      <c r="Z1" s="5" t="s">
        <v>13</v>
      </c>
      <c r="AA1" s="5" t="s">
        <v>14</v>
      </c>
      <c r="AB1" s="5" t="s">
        <v>15</v>
      </c>
      <c r="AC1" s="5" t="s">
        <v>16</v>
      </c>
      <c r="AD1" s="5" t="s">
        <v>17</v>
      </c>
      <c r="AE1" s="5" t="s">
        <v>18</v>
      </c>
      <c r="AF1" s="5" t="s">
        <v>19</v>
      </c>
      <c r="AG1" s="5" t="s">
        <v>162</v>
      </c>
      <c r="AH1" s="5" t="s">
        <v>163</v>
      </c>
      <c r="AI1" s="5" t="s">
        <v>164</v>
      </c>
      <c r="AJ1" s="5" t="s">
        <v>165</v>
      </c>
      <c r="AK1" s="5" t="s">
        <v>20</v>
      </c>
      <c r="AL1" s="5" t="s">
        <v>21</v>
      </c>
      <c r="AM1" s="5" t="s">
        <v>22</v>
      </c>
      <c r="AN1" s="5" t="s">
        <v>23</v>
      </c>
      <c r="AO1" s="5" t="s">
        <v>24</v>
      </c>
      <c r="AP1" s="5" t="s">
        <v>25</v>
      </c>
      <c r="AQ1" s="5" t="s">
        <v>26</v>
      </c>
      <c r="AR1" s="5" t="s">
        <v>27</v>
      </c>
      <c r="AS1" s="5" t="s">
        <v>28</v>
      </c>
      <c r="AT1" s="5" t="s">
        <v>29</v>
      </c>
      <c r="AU1" s="5" t="s">
        <v>30</v>
      </c>
      <c r="AV1" s="5" t="s">
        <v>31</v>
      </c>
      <c r="AW1" s="5" t="s">
        <v>32</v>
      </c>
      <c r="AX1" s="5" t="s">
        <v>33</v>
      </c>
      <c r="AY1" s="5" t="s">
        <v>34</v>
      </c>
      <c r="AZ1" s="5" t="s">
        <v>35</v>
      </c>
      <c r="BA1" s="5" t="s">
        <v>36</v>
      </c>
      <c r="BB1" s="5" t="s">
        <v>166</v>
      </c>
      <c r="BC1" s="5" t="s">
        <v>167</v>
      </c>
      <c r="BD1" s="5" t="s">
        <v>168</v>
      </c>
      <c r="BE1" s="5" t="s">
        <v>169</v>
      </c>
      <c r="BF1" s="5" t="s">
        <v>37</v>
      </c>
      <c r="BG1" s="5" t="s">
        <v>38</v>
      </c>
      <c r="BH1" s="5" t="s">
        <v>39</v>
      </c>
      <c r="BI1" s="5" t="s">
        <v>40</v>
      </c>
      <c r="BJ1" s="5" t="s">
        <v>41</v>
      </c>
      <c r="BK1" s="6" t="s">
        <v>148</v>
      </c>
      <c r="BL1" s="6" t="s">
        <v>149</v>
      </c>
      <c r="BM1" s="6" t="s">
        <v>150</v>
      </c>
      <c r="BN1" s="6" t="s">
        <v>151</v>
      </c>
      <c r="BO1" s="6" t="s">
        <v>152</v>
      </c>
    </row>
    <row r="2" spans="1:67" x14ac:dyDescent="0.6">
      <c r="A2" s="7">
        <v>1</v>
      </c>
      <c r="B2" s="7">
        <v>3520304.8620000002</v>
      </c>
      <c r="C2" s="7">
        <v>-141.1753234</v>
      </c>
      <c r="D2" s="7">
        <v>59.986862189999997</v>
      </c>
      <c r="E2" s="7">
        <v>125</v>
      </c>
      <c r="F2" s="7">
        <v>11.2</v>
      </c>
      <c r="G2" s="7">
        <v>11.7</v>
      </c>
      <c r="H2" s="7">
        <v>12.2</v>
      </c>
      <c r="I2" s="7">
        <v>1</v>
      </c>
      <c r="J2" s="7">
        <v>776</v>
      </c>
      <c r="K2" s="7">
        <v>932</v>
      </c>
      <c r="L2" s="7">
        <v>761</v>
      </c>
      <c r="M2" s="7">
        <v>-15</v>
      </c>
      <c r="N2" s="7">
        <v>203646.02420000001</v>
      </c>
      <c r="O2" s="7">
        <v>832.27800000000002</v>
      </c>
      <c r="P2" s="7">
        <v>24</v>
      </c>
      <c r="Q2" s="7">
        <v>5462</v>
      </c>
      <c r="R2" s="7">
        <v>531</v>
      </c>
      <c r="S2" s="7">
        <v>10</v>
      </c>
      <c r="T2" s="7">
        <v>205</v>
      </c>
      <c r="U2" s="7">
        <v>75575</v>
      </c>
      <c r="V2" s="7">
        <v>8281.8095699999994</v>
      </c>
      <c r="W2" s="7">
        <v>19470.300780000001</v>
      </c>
      <c r="X2" s="7">
        <v>-1.0306999999999999</v>
      </c>
      <c r="Y2" s="7">
        <v>-0.88</v>
      </c>
      <c r="Z2" s="7">
        <v>-0.91310000000000002</v>
      </c>
      <c r="AA2" s="7">
        <v>-1.194571429</v>
      </c>
      <c r="AB2" s="7">
        <v>-0.98918918899999997</v>
      </c>
      <c r="AC2" s="7">
        <v>-36.6</v>
      </c>
      <c r="AD2" s="7">
        <v>831.55</v>
      </c>
      <c r="AE2" s="7">
        <v>300.96129999999999</v>
      </c>
      <c r="AF2" s="7">
        <v>1002</v>
      </c>
      <c r="AG2" s="7">
        <v>45</v>
      </c>
      <c r="AH2" s="7">
        <v>5240</v>
      </c>
      <c r="AI2" s="7">
        <v>529</v>
      </c>
      <c r="AJ2" s="7">
        <v>5.0999999999999996</v>
      </c>
      <c r="AK2" s="7">
        <v>-8.26</v>
      </c>
      <c r="AL2" s="7">
        <v>4.22</v>
      </c>
      <c r="AM2" s="7">
        <v>121</v>
      </c>
      <c r="AN2" s="7">
        <v>1.2367999999999999</v>
      </c>
      <c r="AO2" s="7">
        <v>0.14130000000000001</v>
      </c>
      <c r="AP2" s="7">
        <v>64521856.460000001</v>
      </c>
      <c r="AQ2" s="7">
        <v>6209</v>
      </c>
      <c r="AR2" s="7">
        <v>67.043364999999994</v>
      </c>
      <c r="AS2" s="7">
        <v>295.5546875</v>
      </c>
      <c r="AT2" s="7">
        <v>347.95446779999997</v>
      </c>
      <c r="AU2" s="7">
        <v>348.66797000000003</v>
      </c>
      <c r="AV2" s="7">
        <v>406.025238</v>
      </c>
      <c r="AW2" s="7">
        <v>530.03719999999998</v>
      </c>
      <c r="AX2" s="7">
        <v>110.4705505</v>
      </c>
      <c r="AY2" s="7">
        <v>80.787689999999998</v>
      </c>
      <c r="AZ2" s="7">
        <v>5</v>
      </c>
      <c r="BA2" s="7">
        <v>3</v>
      </c>
      <c r="BB2" s="7">
        <v>203646.02420000001</v>
      </c>
      <c r="BC2" s="7">
        <f t="shared" ref="BC2:BC33" si="0">BB2+B2</f>
        <v>3723950.8862000001</v>
      </c>
      <c r="BD2" s="7">
        <f t="shared" ref="BD2:BD33" si="1">(BC2-BB2)/BC2</f>
        <v>0.94531452470153154</v>
      </c>
      <c r="BE2" s="7">
        <f t="shared" ref="BE2:BE33" si="2">(BC2-BB2)/BB2</f>
        <v>17.28639130485907</v>
      </c>
      <c r="BF2" s="7">
        <v>0</v>
      </c>
      <c r="BG2" s="7">
        <v>0</v>
      </c>
      <c r="BH2" s="7">
        <v>0</v>
      </c>
      <c r="BI2" s="7">
        <v>0</v>
      </c>
      <c r="BJ2" s="7" t="s">
        <v>42</v>
      </c>
      <c r="BK2" s="8">
        <v>18.5</v>
      </c>
      <c r="BL2" s="8" t="b">
        <f>AZ2&lt;7</f>
        <v>1</v>
      </c>
      <c r="BM2" s="8" t="b">
        <f>AND(BL2=TRUE,BF3=0)</f>
        <v>1</v>
      </c>
      <c r="BN2" s="8" t="b">
        <f t="shared" ref="BN2:BN33" si="3">AZ2=7</f>
        <v>0</v>
      </c>
      <c r="BO2" s="8" t="b">
        <f>AND(BN2=TRUE,BF2=0)</f>
        <v>0</v>
      </c>
    </row>
    <row r="3" spans="1:67" x14ac:dyDescent="0.6">
      <c r="A3" s="7">
        <v>2</v>
      </c>
      <c r="B3" s="7">
        <v>25019892.640000001</v>
      </c>
      <c r="C3" s="7">
        <v>-138.11509169999999</v>
      </c>
      <c r="D3" s="7">
        <v>59.185215229999997</v>
      </c>
      <c r="E3" s="7">
        <v>80</v>
      </c>
      <c r="F3" s="7">
        <v>12.4</v>
      </c>
      <c r="G3" s="7">
        <v>12.8</v>
      </c>
      <c r="H3" s="7">
        <v>13.3</v>
      </c>
      <c r="I3" s="7">
        <v>0.90000060000000004</v>
      </c>
      <c r="J3" s="7">
        <v>967</v>
      </c>
      <c r="K3" s="7">
        <v>1082</v>
      </c>
      <c r="L3" s="7">
        <v>1000</v>
      </c>
      <c r="M3" s="7">
        <v>33</v>
      </c>
      <c r="N3" s="7">
        <v>44383878.890000001</v>
      </c>
      <c r="O3" s="7">
        <v>115.277</v>
      </c>
      <c r="P3" s="7">
        <v>53</v>
      </c>
      <c r="Q3" s="7">
        <v>2455</v>
      </c>
      <c r="R3" s="7">
        <v>1694</v>
      </c>
      <c r="S3" s="7">
        <v>13</v>
      </c>
      <c r="T3" s="7">
        <v>263</v>
      </c>
      <c r="U3" s="7">
        <v>25158</v>
      </c>
      <c r="V3" s="7">
        <v>4044</v>
      </c>
      <c r="W3" s="7">
        <v>9023</v>
      </c>
      <c r="X3" s="7">
        <v>8.8900000000000007E-2</v>
      </c>
      <c r="Y3" s="7">
        <v>-0.38500000000000001</v>
      </c>
      <c r="Z3" s="7">
        <v>-0.32450000000000001</v>
      </c>
      <c r="AA3" s="7">
        <v>-0.91942857099999997</v>
      </c>
      <c r="AB3" s="7">
        <v>-0.34167567599999998</v>
      </c>
      <c r="AC3" s="7">
        <v>-12.641999999999999</v>
      </c>
      <c r="AD3" s="7">
        <v>115.245</v>
      </c>
      <c r="AE3" s="7">
        <v>15.503399999999999</v>
      </c>
      <c r="AF3" s="7">
        <v>385</v>
      </c>
      <c r="AG3" s="7">
        <v>926</v>
      </c>
      <c r="AH3" s="7">
        <v>2052</v>
      </c>
      <c r="AI3" s="7">
        <v>1528</v>
      </c>
      <c r="AJ3" s="7">
        <v>4.7</v>
      </c>
      <c r="AK3" s="7">
        <v>-3.93</v>
      </c>
      <c r="AL3" s="7">
        <v>1.87</v>
      </c>
      <c r="AM3" s="7">
        <v>97</v>
      </c>
      <c r="AN3" s="7">
        <v>0.81769999999999998</v>
      </c>
      <c r="AO3" s="7">
        <v>0.3105</v>
      </c>
      <c r="AP3" s="7"/>
      <c r="AQ3" s="7"/>
      <c r="AR3" s="7"/>
      <c r="AS3" s="7"/>
      <c r="AT3" s="7"/>
      <c r="AU3" s="7"/>
      <c r="AV3" s="7"/>
      <c r="AW3" s="7"/>
      <c r="AX3" s="7"/>
      <c r="AY3" s="7"/>
      <c r="AZ3" s="7">
        <v>4</v>
      </c>
      <c r="BA3" s="7">
        <v>1</v>
      </c>
      <c r="BB3" s="7">
        <v>44383878.890000001</v>
      </c>
      <c r="BC3" s="7">
        <f t="shared" si="0"/>
        <v>69403771.530000001</v>
      </c>
      <c r="BD3" s="7">
        <f t="shared" si="1"/>
        <v>0.36049759384020036</v>
      </c>
      <c r="BE3" s="7">
        <f t="shared" si="2"/>
        <v>0.5637157739639822</v>
      </c>
      <c r="BF3" s="7">
        <v>0</v>
      </c>
      <c r="BG3" s="7">
        <v>0</v>
      </c>
      <c r="BH3" s="7">
        <v>0</v>
      </c>
      <c r="BI3" s="7">
        <v>0</v>
      </c>
      <c r="BJ3" s="7" t="s">
        <v>43</v>
      </c>
      <c r="BK3" s="8">
        <v>18</v>
      </c>
      <c r="BL3" s="8" t="b">
        <f>AZ3&lt;7</f>
        <v>1</v>
      </c>
      <c r="BM3" s="8" t="b">
        <f>AND(BL3=TRUE,BF4=0)</f>
        <v>0</v>
      </c>
      <c r="BN3" s="8" t="b">
        <f t="shared" si="3"/>
        <v>0</v>
      </c>
      <c r="BO3" s="8" t="b">
        <f>AND(BN3=TRUE,BF3=0)</f>
        <v>0</v>
      </c>
    </row>
    <row r="4" spans="1:67" x14ac:dyDescent="0.6">
      <c r="A4" s="7">
        <v>3</v>
      </c>
      <c r="B4" s="7">
        <v>58687.653420000002</v>
      </c>
      <c r="C4" s="7">
        <v>-121.2537219</v>
      </c>
      <c r="D4" s="7">
        <v>48.768665310000003</v>
      </c>
      <c r="E4" s="7">
        <v>1436</v>
      </c>
      <c r="F4" s="7">
        <v>13.5</v>
      </c>
      <c r="G4" s="7">
        <v>13.7</v>
      </c>
      <c r="H4" s="7">
        <v>14.2</v>
      </c>
      <c r="I4" s="7">
        <v>0.69999979999999995</v>
      </c>
      <c r="J4" s="7">
        <v>1069</v>
      </c>
      <c r="K4" s="7">
        <v>1083</v>
      </c>
      <c r="L4" s="7">
        <v>1000</v>
      </c>
      <c r="M4" s="7">
        <v>-69</v>
      </c>
      <c r="N4" s="7">
        <v>303488.48719999997</v>
      </c>
      <c r="O4" s="7">
        <v>0.16500000000000001</v>
      </c>
      <c r="P4" s="7">
        <v>1245</v>
      </c>
      <c r="Q4" s="7">
        <v>1560</v>
      </c>
      <c r="R4" s="7">
        <v>1318</v>
      </c>
      <c r="S4" s="7">
        <v>33.299999200000002</v>
      </c>
      <c r="T4" s="7">
        <v>57</v>
      </c>
      <c r="U4" s="7">
        <v>478</v>
      </c>
      <c r="V4" s="7">
        <v>559.42901610000001</v>
      </c>
      <c r="W4" s="7">
        <v>736.21398929999998</v>
      </c>
      <c r="X4" s="7">
        <v>-0.62309999999999999</v>
      </c>
      <c r="Y4" s="7">
        <v>-0.62109999999999999</v>
      </c>
      <c r="Z4" s="7">
        <v>-0.84499999999999997</v>
      </c>
      <c r="AA4" s="7">
        <v>-0.47685714299999998</v>
      </c>
      <c r="AB4" s="7">
        <v>-0.65486486499999996</v>
      </c>
      <c r="AC4" s="7">
        <v>-24.23</v>
      </c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>
        <v>6</v>
      </c>
      <c r="BA4" s="7">
        <v>7</v>
      </c>
      <c r="BB4" s="7">
        <v>303488.48719999997</v>
      </c>
      <c r="BC4" s="7">
        <f t="shared" si="0"/>
        <v>362176.14061999996</v>
      </c>
      <c r="BD4" s="7">
        <f t="shared" si="1"/>
        <v>0.16204174388609396</v>
      </c>
      <c r="BE4" s="7">
        <f t="shared" si="2"/>
        <v>0.19337686895952866</v>
      </c>
      <c r="BF4" s="7">
        <v>1</v>
      </c>
      <c r="BG4" s="7">
        <v>0</v>
      </c>
      <c r="BH4" s="7">
        <v>0</v>
      </c>
      <c r="BI4" s="7">
        <v>0</v>
      </c>
      <c r="BJ4" s="7" t="s">
        <v>44</v>
      </c>
      <c r="BK4" s="8">
        <v>252</v>
      </c>
      <c r="BL4" s="8" t="b">
        <f>AZ4&lt;7</f>
        <v>1</v>
      </c>
      <c r="BM4" s="8" t="b">
        <f>AND(BL4=TRUE,BF5=0)</f>
        <v>1</v>
      </c>
      <c r="BN4" s="8" t="b">
        <f t="shared" si="3"/>
        <v>0</v>
      </c>
      <c r="BO4" s="8" t="b">
        <f>AND(BN4=TRUE,BF4=0)</f>
        <v>0</v>
      </c>
    </row>
    <row r="5" spans="1:67" x14ac:dyDescent="0.6">
      <c r="A5" s="7">
        <v>4</v>
      </c>
      <c r="B5" s="7">
        <v>1838283.7560000001</v>
      </c>
      <c r="C5" s="7">
        <v>-119.1621985</v>
      </c>
      <c r="D5" s="7">
        <v>53.143468130000002</v>
      </c>
      <c r="E5" s="7">
        <v>1791</v>
      </c>
      <c r="F5" s="7">
        <v>9</v>
      </c>
      <c r="G5" s="7">
        <v>9</v>
      </c>
      <c r="H5" s="7">
        <v>9.1999999999999993</v>
      </c>
      <c r="I5" s="7">
        <v>0.19999981</v>
      </c>
      <c r="J5" s="7">
        <v>326</v>
      </c>
      <c r="K5" s="7">
        <v>295</v>
      </c>
      <c r="L5" s="7">
        <v>260</v>
      </c>
      <c r="M5" s="7">
        <v>-66</v>
      </c>
      <c r="N5" s="7">
        <v>437198.31099999999</v>
      </c>
      <c r="O5" s="7">
        <v>1.931</v>
      </c>
      <c r="P5" s="7">
        <v>1658</v>
      </c>
      <c r="Q5" s="7">
        <v>3262</v>
      </c>
      <c r="R5" s="7">
        <v>2543</v>
      </c>
      <c r="S5" s="7">
        <v>27.600000399999999</v>
      </c>
      <c r="T5" s="7">
        <v>353</v>
      </c>
      <c r="U5" s="7">
        <v>3292</v>
      </c>
      <c r="V5" s="7">
        <v>429.19100950000001</v>
      </c>
      <c r="W5" s="7">
        <v>557.12298580000004</v>
      </c>
      <c r="X5" s="7">
        <v>-0.92430000000000001</v>
      </c>
      <c r="Y5" s="7">
        <v>-0.93059999999999998</v>
      </c>
      <c r="Z5" s="7">
        <v>-0.87009999999999998</v>
      </c>
      <c r="AA5" s="7">
        <v>-0.71414285700000002</v>
      </c>
      <c r="AB5" s="7">
        <v>-0.87159459500000003</v>
      </c>
      <c r="AC5" s="7">
        <v>-32.249000000000002</v>
      </c>
      <c r="AD5" s="7">
        <v>1.9350000000000001</v>
      </c>
      <c r="AE5" s="7">
        <v>8.4599999999999995E-2</v>
      </c>
      <c r="AF5" s="7">
        <v>82</v>
      </c>
      <c r="AG5" s="7">
        <v>1658</v>
      </c>
      <c r="AH5" s="7">
        <v>3262</v>
      </c>
      <c r="AI5" s="7">
        <v>2543</v>
      </c>
      <c r="AJ5" s="7">
        <v>26.7</v>
      </c>
      <c r="AK5" s="7">
        <v>-6.81</v>
      </c>
      <c r="AL5" s="7">
        <v>0.82</v>
      </c>
      <c r="AM5" s="7">
        <v>12</v>
      </c>
      <c r="AN5" s="7">
        <v>0.74409999999999998</v>
      </c>
      <c r="AO5" s="7">
        <v>0.249</v>
      </c>
      <c r="AP5" s="7">
        <v>178426.21290000001</v>
      </c>
      <c r="AQ5" s="7">
        <v>356</v>
      </c>
      <c r="AR5" s="7">
        <v>16.047028000000001</v>
      </c>
      <c r="AS5" s="7">
        <v>29.111906050000002</v>
      </c>
      <c r="AT5" s="7">
        <v>43.1513195</v>
      </c>
      <c r="AU5" s="7">
        <v>45.042023</v>
      </c>
      <c r="AV5" s="7">
        <v>60.601341249999997</v>
      </c>
      <c r="AW5" s="7">
        <v>76.211844999999997</v>
      </c>
      <c r="AX5" s="7">
        <v>31.489435199999999</v>
      </c>
      <c r="AY5" s="7">
        <v>17.519895999999999</v>
      </c>
      <c r="AZ5" s="7">
        <v>1</v>
      </c>
      <c r="BA5" s="7">
        <v>1</v>
      </c>
      <c r="BB5" s="7">
        <v>437198.31099999999</v>
      </c>
      <c r="BC5" s="7">
        <f t="shared" si="0"/>
        <v>2275482.0669999998</v>
      </c>
      <c r="BD5" s="7">
        <f t="shared" si="1"/>
        <v>0.80786563105003806</v>
      </c>
      <c r="BE5" s="7">
        <f t="shared" si="2"/>
        <v>4.2046908914064858</v>
      </c>
      <c r="BF5" s="7">
        <v>0</v>
      </c>
      <c r="BG5" s="7">
        <v>0</v>
      </c>
      <c r="BH5" s="7">
        <v>0</v>
      </c>
      <c r="BI5" s="7">
        <v>0</v>
      </c>
      <c r="BJ5" s="7" t="s">
        <v>45</v>
      </c>
      <c r="BK5" s="8">
        <v>628</v>
      </c>
      <c r="BL5" s="8" t="b">
        <f>AZ5&lt;7</f>
        <v>1</v>
      </c>
      <c r="BM5" s="8" t="b">
        <f>AND(BL5=TRUE,BF6=0)</f>
        <v>1</v>
      </c>
      <c r="BN5" s="8" t="b">
        <f t="shared" si="3"/>
        <v>0</v>
      </c>
      <c r="BO5" s="8" t="b">
        <f>AND(BN5=TRUE,BF5=0)</f>
        <v>0</v>
      </c>
    </row>
    <row r="6" spans="1:67" x14ac:dyDescent="0.6">
      <c r="A6" s="7">
        <v>5</v>
      </c>
      <c r="B6" s="7">
        <v>-4118258.4180000001</v>
      </c>
      <c r="C6" s="7">
        <v>-143.8021641</v>
      </c>
      <c r="D6" s="7">
        <v>60.401789319999999</v>
      </c>
      <c r="E6" s="7">
        <v>227</v>
      </c>
      <c r="F6" s="7">
        <v>11.1</v>
      </c>
      <c r="G6" s="7">
        <v>11.5</v>
      </c>
      <c r="H6" s="7">
        <v>12</v>
      </c>
      <c r="I6" s="7">
        <v>0.89999960000000001</v>
      </c>
      <c r="J6" s="7">
        <v>752</v>
      </c>
      <c r="K6" s="7">
        <v>983</v>
      </c>
      <c r="L6" s="7">
        <v>810</v>
      </c>
      <c r="M6" s="7">
        <v>58</v>
      </c>
      <c r="N6" s="7">
        <v>26206509.52</v>
      </c>
      <c r="O6" s="7">
        <v>743.59900000000005</v>
      </c>
      <c r="P6" s="7">
        <v>2</v>
      </c>
      <c r="Q6" s="7">
        <v>3104</v>
      </c>
      <c r="R6" s="7">
        <v>1097</v>
      </c>
      <c r="S6" s="7">
        <v>13</v>
      </c>
      <c r="T6" s="7">
        <v>210</v>
      </c>
      <c r="U6" s="7">
        <v>66592</v>
      </c>
      <c r="V6" s="7">
        <v>30563</v>
      </c>
      <c r="W6" s="7">
        <v>40713</v>
      </c>
      <c r="X6" s="7">
        <v>4.9399999999999999E-2</v>
      </c>
      <c r="Y6" s="7">
        <v>-0.17100000000000001</v>
      </c>
      <c r="Z6" s="7">
        <v>-0.37630000000000002</v>
      </c>
      <c r="AA6" s="7">
        <v>-0.71342857100000001</v>
      </c>
      <c r="AB6" s="7">
        <v>-0.26954054100000002</v>
      </c>
      <c r="AC6" s="7">
        <v>-9.9730000000000008</v>
      </c>
      <c r="AD6" s="7">
        <v>743.49</v>
      </c>
      <c r="AE6" s="7">
        <v>262.90530000000001</v>
      </c>
      <c r="AF6" s="7">
        <v>909</v>
      </c>
      <c r="AG6" s="7">
        <v>135</v>
      </c>
      <c r="AH6" s="7">
        <v>2888</v>
      </c>
      <c r="AI6" s="7">
        <v>1107</v>
      </c>
      <c r="AJ6" s="7">
        <v>4.2</v>
      </c>
      <c r="AK6" s="7">
        <v>-5.8</v>
      </c>
      <c r="AL6" s="7">
        <v>2.48</v>
      </c>
      <c r="AM6" s="7">
        <v>156</v>
      </c>
      <c r="AN6" s="7">
        <v>0.74909999999999999</v>
      </c>
      <c r="AO6" s="7">
        <v>0.26129999999999998</v>
      </c>
      <c r="AP6" s="7">
        <v>1054633.5530000001</v>
      </c>
      <c r="AQ6" s="7">
        <v>8140</v>
      </c>
      <c r="AR6" s="7">
        <v>58.396934999999999</v>
      </c>
      <c r="AS6" s="7">
        <v>331.9597397</v>
      </c>
      <c r="AT6" s="7">
        <v>459.09411619999997</v>
      </c>
      <c r="AU6" s="7">
        <v>436.34186</v>
      </c>
      <c r="AV6" s="7">
        <v>576.14904790000003</v>
      </c>
      <c r="AW6" s="7">
        <v>698.92830000000004</v>
      </c>
      <c r="AX6" s="7">
        <v>244.1893082</v>
      </c>
      <c r="AY6" s="7">
        <v>170.35695999999999</v>
      </c>
      <c r="AZ6" s="7">
        <v>7</v>
      </c>
      <c r="BA6" s="7">
        <v>2</v>
      </c>
      <c r="BB6" s="7">
        <v>26206509.52</v>
      </c>
      <c r="BC6" s="7">
        <f t="shared" si="0"/>
        <v>22088251.101999998</v>
      </c>
      <c r="BD6" s="7">
        <f t="shared" si="1"/>
        <v>-0.18644565379950387</v>
      </c>
      <c r="BE6" s="7">
        <f t="shared" si="2"/>
        <v>-0.15714639200070019</v>
      </c>
      <c r="BF6" s="7">
        <v>0</v>
      </c>
      <c r="BG6" s="7">
        <v>0</v>
      </c>
      <c r="BH6" s="7">
        <v>0</v>
      </c>
      <c r="BI6" s="7">
        <v>0</v>
      </c>
      <c r="BJ6" s="7" t="s">
        <v>46</v>
      </c>
      <c r="BK6" s="8">
        <v>45</v>
      </c>
      <c r="BL6" s="8"/>
      <c r="BM6" s="8"/>
      <c r="BN6" s="8" t="b">
        <f t="shared" si="3"/>
        <v>1</v>
      </c>
      <c r="BO6" s="8"/>
    </row>
    <row r="7" spans="1:67" x14ac:dyDescent="0.6">
      <c r="A7" s="7">
        <v>6</v>
      </c>
      <c r="B7" s="7">
        <v>9525286.2440000009</v>
      </c>
      <c r="C7" s="7">
        <v>-148.76755470000001</v>
      </c>
      <c r="D7" s="7">
        <v>60.013526650000003</v>
      </c>
      <c r="E7" s="7">
        <v>192</v>
      </c>
      <c r="F7" s="7">
        <v>12.3</v>
      </c>
      <c r="G7" s="7">
        <v>12.5</v>
      </c>
      <c r="H7" s="7">
        <v>12.9</v>
      </c>
      <c r="I7" s="7">
        <v>0.59999939999999996</v>
      </c>
      <c r="J7" s="7">
        <v>649</v>
      </c>
      <c r="K7" s="7">
        <v>941</v>
      </c>
      <c r="L7" s="7">
        <v>772</v>
      </c>
      <c r="M7" s="7">
        <v>123</v>
      </c>
      <c r="N7" s="7">
        <v>8384186.699</v>
      </c>
      <c r="O7" s="7">
        <v>122.352</v>
      </c>
      <c r="P7" s="7">
        <v>0</v>
      </c>
      <c r="Q7" s="7">
        <v>1642</v>
      </c>
      <c r="R7" s="7">
        <v>972</v>
      </c>
      <c r="S7" s="7">
        <v>11</v>
      </c>
      <c r="T7" s="7">
        <v>194</v>
      </c>
      <c r="U7" s="7">
        <v>19936</v>
      </c>
      <c r="V7" s="7">
        <v>2320.1599120000001</v>
      </c>
      <c r="W7" s="7">
        <v>3881.98999</v>
      </c>
      <c r="X7" s="7">
        <v>0.45610000000000001</v>
      </c>
      <c r="Y7" s="7">
        <v>0.1328</v>
      </c>
      <c r="Z7" s="7">
        <v>-0.29330000000000001</v>
      </c>
      <c r="AA7" s="7">
        <v>-0.38457142900000002</v>
      </c>
      <c r="AB7" s="7">
        <v>7.1351349999999999E-3</v>
      </c>
      <c r="AC7" s="7">
        <v>0.26400000000000001</v>
      </c>
      <c r="AD7" s="7">
        <v>122.255</v>
      </c>
      <c r="AE7" s="7">
        <v>22.801500000000001</v>
      </c>
      <c r="AF7" s="7">
        <v>549</v>
      </c>
      <c r="AG7" s="7">
        <v>281</v>
      </c>
      <c r="AH7" s="7">
        <v>1549</v>
      </c>
      <c r="AI7" s="7">
        <v>979</v>
      </c>
      <c r="AJ7" s="7">
        <v>5.9</v>
      </c>
      <c r="AK7" s="7">
        <v>-6.77</v>
      </c>
      <c r="AL7" s="7">
        <v>2.35</v>
      </c>
      <c r="AM7" s="7">
        <v>81</v>
      </c>
      <c r="AN7" s="7">
        <v>1.1866000000000001</v>
      </c>
      <c r="AO7" s="7">
        <v>0.35189999999999999</v>
      </c>
      <c r="AP7" s="7">
        <v>4845335.5559999999</v>
      </c>
      <c r="AQ7" s="7">
        <v>1445</v>
      </c>
      <c r="AR7" s="7">
        <v>115.40665</v>
      </c>
      <c r="AS7" s="7">
        <v>260.17361449999999</v>
      </c>
      <c r="AT7" s="7">
        <v>301.44329829999998</v>
      </c>
      <c r="AU7" s="7">
        <v>302.87801999999999</v>
      </c>
      <c r="AV7" s="7">
        <v>350.85623170000002</v>
      </c>
      <c r="AW7" s="7">
        <v>437.27794999999998</v>
      </c>
      <c r="AX7" s="7">
        <v>90.682617190000002</v>
      </c>
      <c r="AY7" s="7">
        <v>62.099224</v>
      </c>
      <c r="AZ7" s="7">
        <v>1</v>
      </c>
      <c r="BA7" s="7">
        <v>1</v>
      </c>
      <c r="BB7" s="7">
        <v>8384186.699</v>
      </c>
      <c r="BC7" s="7">
        <f t="shared" si="0"/>
        <v>17909472.943</v>
      </c>
      <c r="BD7" s="7">
        <f t="shared" si="1"/>
        <v>0.53185742954669146</v>
      </c>
      <c r="BE7" s="7">
        <f t="shared" si="2"/>
        <v>1.1361013996904554</v>
      </c>
      <c r="BF7" s="7">
        <v>0</v>
      </c>
      <c r="BG7" s="7">
        <v>0</v>
      </c>
      <c r="BH7" s="7">
        <v>0</v>
      </c>
      <c r="BI7" s="7">
        <v>0</v>
      </c>
      <c r="BJ7" s="7" t="s">
        <v>47</v>
      </c>
      <c r="BK7" s="8">
        <v>12</v>
      </c>
      <c r="BL7" s="8" t="b">
        <f>AZ7&lt;7</f>
        <v>1</v>
      </c>
      <c r="BM7" s="8" t="b">
        <f>AND(BL7=TRUE,BF8=0)</f>
        <v>1</v>
      </c>
      <c r="BN7" s="8" t="b">
        <f t="shared" si="3"/>
        <v>0</v>
      </c>
      <c r="BO7" s="8" t="b">
        <f>AND(BN7=TRUE,BF7=0)</f>
        <v>0</v>
      </c>
    </row>
    <row r="8" spans="1:67" x14ac:dyDescent="0.6">
      <c r="A8" s="7">
        <v>7</v>
      </c>
      <c r="B8" s="7">
        <v>-2430135.409</v>
      </c>
      <c r="C8" s="7">
        <v>-152.43805839999999</v>
      </c>
      <c r="D8" s="7">
        <v>60.963940790000002</v>
      </c>
      <c r="E8" s="7">
        <v>359</v>
      </c>
      <c r="F8" s="7">
        <v>9.3000000000000007</v>
      </c>
      <c r="G8" s="7">
        <v>9.6999999999999993</v>
      </c>
      <c r="H8" s="7">
        <v>10.4</v>
      </c>
      <c r="I8" s="7">
        <v>1.0999994</v>
      </c>
      <c r="J8" s="7">
        <v>348</v>
      </c>
      <c r="K8" s="7">
        <v>533</v>
      </c>
      <c r="L8" s="7">
        <v>420</v>
      </c>
      <c r="M8" s="7">
        <v>72</v>
      </c>
      <c r="N8" s="7">
        <v>10724828.33</v>
      </c>
      <c r="O8" s="7">
        <v>81.533000000000001</v>
      </c>
      <c r="P8" s="7">
        <v>225</v>
      </c>
      <c r="Q8" s="7">
        <v>2342</v>
      </c>
      <c r="R8" s="7">
        <v>1338</v>
      </c>
      <c r="S8" s="7">
        <v>11</v>
      </c>
      <c r="T8" s="7">
        <v>20</v>
      </c>
      <c r="U8" s="7">
        <v>37329</v>
      </c>
      <c r="V8" s="7">
        <v>4232</v>
      </c>
      <c r="W8" s="7">
        <v>10826</v>
      </c>
      <c r="X8" s="7">
        <v>0.58779999999999999</v>
      </c>
      <c r="Y8" s="7">
        <v>-0.17860000000000001</v>
      </c>
      <c r="Z8" s="7">
        <v>-0.19450000000000001</v>
      </c>
      <c r="AA8" s="7">
        <v>-0.50757142899999996</v>
      </c>
      <c r="AB8" s="7">
        <v>-3.7999999999999999E-2</v>
      </c>
      <c r="AC8" s="7">
        <v>-1.4059999999999999</v>
      </c>
      <c r="AD8" s="7">
        <v>81.424999999999997</v>
      </c>
      <c r="AE8" s="7">
        <v>16.037099999999999</v>
      </c>
      <c r="AF8" s="7">
        <v>691</v>
      </c>
      <c r="AG8" s="7">
        <v>687</v>
      </c>
      <c r="AH8" s="7">
        <v>1706</v>
      </c>
      <c r="AI8" s="7">
        <v>1324</v>
      </c>
      <c r="AJ8" s="7">
        <v>4.8</v>
      </c>
      <c r="AK8" s="7">
        <v>-3.39</v>
      </c>
      <c r="AL8" s="7">
        <v>2.17</v>
      </c>
      <c r="AM8" s="7">
        <v>203</v>
      </c>
      <c r="AN8" s="7">
        <v>0.66139999999999999</v>
      </c>
      <c r="AO8" s="7">
        <v>0.29770000000000002</v>
      </c>
      <c r="AP8" s="7">
        <v>1649565.08</v>
      </c>
      <c r="AQ8" s="7">
        <v>371</v>
      </c>
      <c r="AR8" s="7">
        <v>45.254807</v>
      </c>
      <c r="AS8" s="7">
        <v>83.564521790000001</v>
      </c>
      <c r="AT8" s="7">
        <v>101.4315567</v>
      </c>
      <c r="AU8" s="7">
        <v>105.80837</v>
      </c>
      <c r="AV8" s="7">
        <v>116.17282489999999</v>
      </c>
      <c r="AW8" s="7">
        <v>224.70939999999999</v>
      </c>
      <c r="AX8" s="7">
        <v>32.608303069999998</v>
      </c>
      <c r="AY8" s="7">
        <v>35.040954999999997</v>
      </c>
      <c r="AZ8" s="7">
        <v>1</v>
      </c>
      <c r="BA8" s="7">
        <v>2</v>
      </c>
      <c r="BB8" s="7">
        <v>10724828.33</v>
      </c>
      <c r="BC8" s="7">
        <f t="shared" si="0"/>
        <v>8294692.9210000001</v>
      </c>
      <c r="BD8" s="7">
        <f t="shared" si="1"/>
        <v>-0.29297472879888425</v>
      </c>
      <c r="BE8" s="7">
        <f t="shared" si="2"/>
        <v>-0.22658967903498367</v>
      </c>
      <c r="BF8" s="7">
        <v>0</v>
      </c>
      <c r="BG8" s="7">
        <v>0</v>
      </c>
      <c r="BH8" s="7">
        <v>0</v>
      </c>
      <c r="BI8" s="7">
        <v>0</v>
      </c>
      <c r="BJ8" s="7" t="s">
        <v>48</v>
      </c>
      <c r="BK8" s="8">
        <v>196</v>
      </c>
      <c r="BL8" s="8" t="b">
        <f>AZ8&lt;7</f>
        <v>1</v>
      </c>
      <c r="BM8" s="8" t="b">
        <f>AND(BL8=TRUE,BF9=0)</f>
        <v>0</v>
      </c>
      <c r="BN8" s="8" t="b">
        <f t="shared" si="3"/>
        <v>0</v>
      </c>
      <c r="BO8" s="8" t="b">
        <f>AND(BN8=TRUE,BF8=0)</f>
        <v>0</v>
      </c>
    </row>
    <row r="9" spans="1:67" x14ac:dyDescent="0.6">
      <c r="A9" s="7">
        <v>8</v>
      </c>
      <c r="B9" s="7">
        <v>-35043.04221</v>
      </c>
      <c r="C9" s="7">
        <v>-152.8896408</v>
      </c>
      <c r="D9" s="7">
        <v>59.980320079999998</v>
      </c>
      <c r="E9" s="7">
        <v>368</v>
      </c>
      <c r="F9" s="7">
        <v>10.4</v>
      </c>
      <c r="G9" s="7">
        <v>10.1</v>
      </c>
      <c r="H9" s="7">
        <v>10.9</v>
      </c>
      <c r="I9" s="7">
        <v>0.5</v>
      </c>
      <c r="J9" s="7">
        <v>279</v>
      </c>
      <c r="K9" s="7">
        <v>434</v>
      </c>
      <c r="L9" s="7">
        <v>318</v>
      </c>
      <c r="M9" s="7">
        <v>39</v>
      </c>
      <c r="N9" s="7">
        <v>123898.32339999999</v>
      </c>
      <c r="O9" s="7">
        <v>49.720999999999997</v>
      </c>
      <c r="P9" s="7">
        <v>82</v>
      </c>
      <c r="Q9" s="7">
        <v>2865</v>
      </c>
      <c r="R9" s="7">
        <v>566</v>
      </c>
      <c r="S9" s="7">
        <v>13</v>
      </c>
      <c r="T9" s="7">
        <v>107</v>
      </c>
      <c r="U9" s="7">
        <v>17958</v>
      </c>
      <c r="V9" s="7">
        <v>7284</v>
      </c>
      <c r="W9" s="7">
        <v>13605</v>
      </c>
      <c r="X9" s="7">
        <v>0.34739999999999999</v>
      </c>
      <c r="Y9" s="7">
        <v>-0.34139999999999998</v>
      </c>
      <c r="Z9" s="7">
        <v>-0.29010000000000002</v>
      </c>
      <c r="AA9" s="7">
        <v>-0.70842857100000001</v>
      </c>
      <c r="AB9" s="7">
        <v>-0.21081081099999999</v>
      </c>
      <c r="AC9" s="7">
        <v>-7.8</v>
      </c>
      <c r="AD9" s="7">
        <v>49.671999999999997</v>
      </c>
      <c r="AE9" s="7">
        <v>8.3973999999999993</v>
      </c>
      <c r="AF9" s="7">
        <v>366</v>
      </c>
      <c r="AG9" s="7">
        <v>316</v>
      </c>
      <c r="AH9" s="7">
        <v>793</v>
      </c>
      <c r="AI9" s="7">
        <v>579</v>
      </c>
      <c r="AJ9" s="7">
        <v>2.9</v>
      </c>
      <c r="AK9" s="7">
        <v>-1.45</v>
      </c>
      <c r="AL9" s="7">
        <v>2.12</v>
      </c>
      <c r="AM9" s="7">
        <v>252</v>
      </c>
      <c r="AN9" s="7">
        <v>0.55559999999999998</v>
      </c>
      <c r="AO9" s="7">
        <v>0.29970000000000002</v>
      </c>
      <c r="AP9" s="7">
        <v>4147737.4890000001</v>
      </c>
      <c r="AQ9" s="7">
        <v>3904</v>
      </c>
      <c r="AR9" s="7">
        <v>31.654209999999999</v>
      </c>
      <c r="AS9" s="7">
        <v>118.29582980000001</v>
      </c>
      <c r="AT9" s="7">
        <v>329.54263309999999</v>
      </c>
      <c r="AU9" s="7">
        <v>249.39992000000001</v>
      </c>
      <c r="AV9" s="7">
        <v>367.67053220000003</v>
      </c>
      <c r="AW9" s="7">
        <v>401.76303000000001</v>
      </c>
      <c r="AX9" s="7">
        <v>249.37470250000001</v>
      </c>
      <c r="AY9" s="7">
        <v>129.6549</v>
      </c>
      <c r="AZ9" s="7">
        <v>7</v>
      </c>
      <c r="BA9" s="7">
        <v>7</v>
      </c>
      <c r="BB9" s="7">
        <v>123898.32339999999</v>
      </c>
      <c r="BC9" s="7">
        <f t="shared" si="0"/>
        <v>88855.281189999994</v>
      </c>
      <c r="BD9" s="7">
        <f t="shared" si="1"/>
        <v>-0.3943833359220052</v>
      </c>
      <c r="BE9" s="7">
        <f t="shared" si="2"/>
        <v>-0.28283709777787036</v>
      </c>
      <c r="BF9" s="7">
        <v>1</v>
      </c>
      <c r="BG9" s="7">
        <v>0</v>
      </c>
      <c r="BH9" s="7">
        <v>0</v>
      </c>
      <c r="BI9" s="7">
        <v>0</v>
      </c>
      <c r="BJ9" s="7" t="s">
        <v>49</v>
      </c>
      <c r="BK9" s="8">
        <v>117</v>
      </c>
      <c r="BL9" s="8"/>
      <c r="BM9" s="8"/>
      <c r="BN9" s="8" t="b">
        <f t="shared" si="3"/>
        <v>1</v>
      </c>
      <c r="BO9" s="8"/>
    </row>
    <row r="10" spans="1:67" x14ac:dyDescent="0.6">
      <c r="A10" s="7">
        <v>9</v>
      </c>
      <c r="B10" s="7">
        <v>-91609.692370000004</v>
      </c>
      <c r="C10" s="7">
        <v>-132.391963</v>
      </c>
      <c r="D10" s="7">
        <v>57.759371000000002</v>
      </c>
      <c r="E10" s="7">
        <v>250</v>
      </c>
      <c r="F10" s="7">
        <v>11.3</v>
      </c>
      <c r="G10" s="7">
        <v>11.6</v>
      </c>
      <c r="H10" s="7">
        <v>11.9</v>
      </c>
      <c r="I10" s="7">
        <v>0.59999939999999996</v>
      </c>
      <c r="J10" s="7">
        <v>462</v>
      </c>
      <c r="K10" s="7">
        <v>459</v>
      </c>
      <c r="L10" s="7">
        <v>454</v>
      </c>
      <c r="M10" s="7">
        <v>-8</v>
      </c>
      <c r="N10" s="7">
        <v>6037576.7970000003</v>
      </c>
      <c r="O10" s="7">
        <v>55.317</v>
      </c>
      <c r="P10" s="7">
        <v>451</v>
      </c>
      <c r="Q10" s="7">
        <v>2353</v>
      </c>
      <c r="R10" s="7">
        <v>1677</v>
      </c>
      <c r="S10" s="7">
        <v>10</v>
      </c>
      <c r="T10" s="7">
        <v>59</v>
      </c>
      <c r="U10" s="7">
        <v>20322</v>
      </c>
      <c r="V10" s="7">
        <v>872.52697750000004</v>
      </c>
      <c r="W10" s="7">
        <v>3531.780029</v>
      </c>
      <c r="X10" s="7">
        <v>-0.36709999999999998</v>
      </c>
      <c r="Y10" s="7">
        <v>-0.73470000000000002</v>
      </c>
      <c r="Z10" s="7">
        <v>-0.37869999999999998</v>
      </c>
      <c r="AA10" s="7">
        <v>-1.1432857139999999</v>
      </c>
      <c r="AB10" s="7">
        <v>-0.61643243199999997</v>
      </c>
      <c r="AC10" s="7">
        <v>-22.808</v>
      </c>
      <c r="AD10" s="7">
        <v>55.305</v>
      </c>
      <c r="AE10" s="7">
        <v>11.2262</v>
      </c>
      <c r="AF10" s="7">
        <v>479</v>
      </c>
      <c r="AG10" s="7">
        <v>564</v>
      </c>
      <c r="AH10" s="7">
        <v>2306</v>
      </c>
      <c r="AI10" s="7">
        <v>1689</v>
      </c>
      <c r="AJ10" s="7">
        <v>6.4</v>
      </c>
      <c r="AK10" s="7">
        <v>-9.31</v>
      </c>
      <c r="AL10" s="7">
        <v>1.3</v>
      </c>
      <c r="AM10" s="7">
        <v>51</v>
      </c>
      <c r="AN10" s="7">
        <v>0.81899999999999995</v>
      </c>
      <c r="AO10" s="7">
        <v>0.26879999999999998</v>
      </c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>
        <v>2</v>
      </c>
      <c r="BA10" s="7">
        <v>7</v>
      </c>
      <c r="BB10" s="7">
        <v>6037576.7970000003</v>
      </c>
      <c r="BC10" s="7">
        <f t="shared" si="0"/>
        <v>5945967.10463</v>
      </c>
      <c r="BD10" s="7">
        <f t="shared" si="1"/>
        <v>-1.5407029799856401E-2</v>
      </c>
      <c r="BE10" s="7">
        <f t="shared" si="2"/>
        <v>-1.5173255007790551E-2</v>
      </c>
      <c r="BF10" s="7">
        <v>1</v>
      </c>
      <c r="BG10" s="7">
        <v>0</v>
      </c>
      <c r="BH10" s="7">
        <v>0</v>
      </c>
      <c r="BI10" s="7">
        <v>0</v>
      </c>
      <c r="BJ10" s="7" t="s">
        <v>50</v>
      </c>
      <c r="BK10" s="8">
        <v>204</v>
      </c>
      <c r="BL10" s="8" t="b">
        <f>AZ10&lt;7</f>
        <v>1</v>
      </c>
      <c r="BM10" s="8" t="b">
        <f>AND(BL10=TRUE,BF11=0)</f>
        <v>1</v>
      </c>
      <c r="BN10" s="8" t="b">
        <f t="shared" si="3"/>
        <v>0</v>
      </c>
      <c r="BO10" s="8" t="b">
        <f>AND(BN10=TRUE,BF10=0)</f>
        <v>0</v>
      </c>
    </row>
    <row r="11" spans="1:67" x14ac:dyDescent="0.6">
      <c r="A11" s="7">
        <v>10</v>
      </c>
      <c r="B11" s="7">
        <v>1330542.2660000001</v>
      </c>
      <c r="C11" s="7">
        <v>-123.8905577</v>
      </c>
      <c r="D11" s="7">
        <v>50.450295730000001</v>
      </c>
      <c r="E11" s="7">
        <v>1174</v>
      </c>
      <c r="F11" s="7">
        <v>9.6999999999999993</v>
      </c>
      <c r="G11" s="7">
        <v>9.6</v>
      </c>
      <c r="H11" s="7">
        <v>10.1</v>
      </c>
      <c r="I11" s="7">
        <v>0.40000057</v>
      </c>
      <c r="J11" s="7">
        <v>1351</v>
      </c>
      <c r="K11" s="7">
        <v>1192</v>
      </c>
      <c r="L11" s="7">
        <v>1076</v>
      </c>
      <c r="M11" s="7">
        <v>-275</v>
      </c>
      <c r="N11" s="7">
        <v>0.1</v>
      </c>
      <c r="O11" s="7">
        <v>15.042</v>
      </c>
      <c r="P11" s="7">
        <v>1067</v>
      </c>
      <c r="Q11" s="7">
        <v>2525</v>
      </c>
      <c r="R11" s="7">
        <v>1904</v>
      </c>
      <c r="S11" s="7">
        <v>15.300000199999999</v>
      </c>
      <c r="T11" s="7">
        <v>334</v>
      </c>
      <c r="U11" s="7">
        <v>8900</v>
      </c>
      <c r="V11" s="7">
        <v>491.73300169999999</v>
      </c>
      <c r="W11" s="7">
        <v>1160.8599850000001</v>
      </c>
      <c r="X11" s="7">
        <v>-0.12590000000000001</v>
      </c>
      <c r="Y11" s="7">
        <v>-0.25900000000000001</v>
      </c>
      <c r="Z11" s="7">
        <v>-0.7167</v>
      </c>
      <c r="AA11" s="7">
        <v>-0.49328571399999999</v>
      </c>
      <c r="AB11" s="7">
        <v>-0.39105405399999998</v>
      </c>
      <c r="AC11" s="7">
        <v>-14.468999999999999</v>
      </c>
      <c r="AD11" s="7">
        <v>15.026</v>
      </c>
      <c r="AE11" s="7">
        <v>1.6604000000000001</v>
      </c>
      <c r="AF11" s="7">
        <v>324</v>
      </c>
      <c r="AG11" s="7">
        <v>1067</v>
      </c>
      <c r="AH11" s="7">
        <v>2525</v>
      </c>
      <c r="AI11" s="7">
        <v>1904</v>
      </c>
      <c r="AJ11" s="7">
        <v>12.9</v>
      </c>
      <c r="AK11" s="7">
        <v>-8.19</v>
      </c>
      <c r="AL11" s="7">
        <v>2.65</v>
      </c>
      <c r="AM11" s="7">
        <v>39</v>
      </c>
      <c r="AN11" s="7">
        <v>1.0542</v>
      </c>
      <c r="AO11" s="7">
        <v>0.3337</v>
      </c>
      <c r="AP11" s="7">
        <v>417446.79070000001</v>
      </c>
      <c r="AQ11" s="7">
        <v>705</v>
      </c>
      <c r="AR11" s="7">
        <v>34.281129999999997</v>
      </c>
      <c r="AS11" s="7">
        <v>70.511581419999999</v>
      </c>
      <c r="AT11" s="7">
        <v>89.292785640000005</v>
      </c>
      <c r="AU11" s="7">
        <v>85.984504999999999</v>
      </c>
      <c r="AV11" s="7">
        <v>102.4269943</v>
      </c>
      <c r="AW11" s="7">
        <v>126.50467</v>
      </c>
      <c r="AX11" s="7">
        <v>31.9154129</v>
      </c>
      <c r="AY11" s="7">
        <v>21.266667999999999</v>
      </c>
      <c r="AZ11" s="7">
        <v>1</v>
      </c>
      <c r="BA11" s="7">
        <v>3</v>
      </c>
      <c r="BB11" s="7">
        <v>0.1</v>
      </c>
      <c r="BC11" s="7">
        <f t="shared" si="0"/>
        <v>1330542.3660000002</v>
      </c>
      <c r="BD11" s="7">
        <f t="shared" si="1"/>
        <v>0.99999992484267874</v>
      </c>
      <c r="BE11" s="7">
        <f t="shared" si="2"/>
        <v>13305422.66</v>
      </c>
      <c r="BF11" s="7">
        <v>0</v>
      </c>
      <c r="BG11" s="7">
        <v>0</v>
      </c>
      <c r="BH11" s="7">
        <v>0</v>
      </c>
      <c r="BI11" s="7">
        <v>0</v>
      </c>
      <c r="BJ11" s="7" t="s">
        <v>51</v>
      </c>
      <c r="BK11" s="8">
        <v>202</v>
      </c>
      <c r="BL11" s="8" t="b">
        <f>AZ11&lt;7</f>
        <v>1</v>
      </c>
      <c r="BM11" s="8" t="b">
        <f>AND(BL11=TRUE,BF12=0)</f>
        <v>1</v>
      </c>
      <c r="BN11" s="8" t="b">
        <f t="shared" si="3"/>
        <v>0</v>
      </c>
      <c r="BO11" s="8" t="b">
        <f>AND(BN11=TRUE,BF11=0)</f>
        <v>0</v>
      </c>
    </row>
    <row r="12" spans="1:67" x14ac:dyDescent="0.6">
      <c r="A12" s="7">
        <v>11</v>
      </c>
      <c r="B12" s="7">
        <v>6089791.182</v>
      </c>
      <c r="C12" s="7">
        <v>-137.62091509999999</v>
      </c>
      <c r="D12" s="7">
        <v>58.763443369999997</v>
      </c>
      <c r="E12" s="7">
        <v>396</v>
      </c>
      <c r="F12" s="7">
        <v>9.1</v>
      </c>
      <c r="G12" s="7">
        <v>9.6</v>
      </c>
      <c r="H12" s="7">
        <v>10.1</v>
      </c>
      <c r="I12" s="7">
        <v>1</v>
      </c>
      <c r="J12" s="7">
        <v>1782</v>
      </c>
      <c r="K12" s="7">
        <v>1984</v>
      </c>
      <c r="L12" s="7">
        <v>1897</v>
      </c>
      <c r="M12" s="7">
        <v>115</v>
      </c>
      <c r="N12" s="7">
        <v>4742274.0060000001</v>
      </c>
      <c r="O12" s="7">
        <v>165.67400000000001</v>
      </c>
      <c r="P12" s="7">
        <v>9</v>
      </c>
      <c r="Q12" s="7">
        <v>4684</v>
      </c>
      <c r="R12" s="7">
        <v>1657</v>
      </c>
      <c r="S12" s="7">
        <v>18</v>
      </c>
      <c r="T12" s="7">
        <v>241</v>
      </c>
      <c r="U12" s="7">
        <v>33984</v>
      </c>
      <c r="V12" s="7">
        <v>2732</v>
      </c>
      <c r="W12" s="7">
        <v>10203</v>
      </c>
      <c r="X12" s="7">
        <v>-0.13850000000000001</v>
      </c>
      <c r="Y12" s="7">
        <v>-0.43690000000000001</v>
      </c>
      <c r="Z12" s="7">
        <v>-0.41199999999999998</v>
      </c>
      <c r="AA12" s="7">
        <v>-0.83857142900000003</v>
      </c>
      <c r="AB12" s="7">
        <v>-0.42551351399999998</v>
      </c>
      <c r="AC12" s="7">
        <v>-15.744</v>
      </c>
      <c r="AD12" s="7">
        <v>165.77</v>
      </c>
      <c r="AE12" s="7">
        <v>25.1768</v>
      </c>
      <c r="AF12" s="7">
        <v>439</v>
      </c>
      <c r="AG12" s="7">
        <v>547</v>
      </c>
      <c r="AH12" s="7">
        <v>1590</v>
      </c>
      <c r="AI12" s="7">
        <v>1214</v>
      </c>
      <c r="AJ12" s="7">
        <v>5.7</v>
      </c>
      <c r="AK12" s="7">
        <v>-4.51</v>
      </c>
      <c r="AL12" s="7">
        <v>1.93</v>
      </c>
      <c r="AM12" s="7">
        <v>97</v>
      </c>
      <c r="AN12" s="7">
        <v>0.83540000000000003</v>
      </c>
      <c r="AO12" s="7">
        <v>0.29630000000000001</v>
      </c>
      <c r="AP12" s="7">
        <v>4147737.4890000001</v>
      </c>
      <c r="AQ12" s="7">
        <v>616</v>
      </c>
      <c r="AR12" s="7">
        <v>95.853035000000006</v>
      </c>
      <c r="AS12" s="7">
        <v>237.7055321</v>
      </c>
      <c r="AT12" s="7">
        <v>299.06724550000001</v>
      </c>
      <c r="AU12" s="7">
        <v>288.92644999999999</v>
      </c>
      <c r="AV12" s="7">
        <v>344.54544069999997</v>
      </c>
      <c r="AW12" s="7">
        <v>412.86234000000002</v>
      </c>
      <c r="AX12" s="7">
        <v>106.8399086</v>
      </c>
      <c r="AY12" s="7">
        <v>70.728489999999994</v>
      </c>
      <c r="AZ12" s="7">
        <v>2</v>
      </c>
      <c r="BA12" s="7">
        <v>1</v>
      </c>
      <c r="BB12" s="7">
        <v>4742274.0060000001</v>
      </c>
      <c r="BC12" s="7">
        <f t="shared" si="0"/>
        <v>10832065.188000001</v>
      </c>
      <c r="BD12" s="7">
        <f t="shared" si="1"/>
        <v>0.56220038158064312</v>
      </c>
      <c r="BE12" s="7">
        <f t="shared" si="2"/>
        <v>1.2841500036259188</v>
      </c>
      <c r="BF12" s="7">
        <v>0</v>
      </c>
      <c r="BG12" s="7">
        <v>0</v>
      </c>
      <c r="BH12" s="7">
        <v>0</v>
      </c>
      <c r="BI12" s="7">
        <v>0</v>
      </c>
      <c r="BJ12" s="7" t="s">
        <v>52</v>
      </c>
      <c r="BK12" s="8">
        <v>9</v>
      </c>
      <c r="BL12" s="8" t="b">
        <f>AZ12&lt;7</f>
        <v>1</v>
      </c>
      <c r="BM12" s="8" t="b">
        <f>AND(BL12=TRUE,BF13=0)</f>
        <v>1</v>
      </c>
      <c r="BN12" s="8" t="b">
        <f t="shared" si="3"/>
        <v>0</v>
      </c>
      <c r="BO12" s="8" t="b">
        <f>AND(BN12=TRUE,BF12=0)</f>
        <v>0</v>
      </c>
    </row>
    <row r="13" spans="1:67" x14ac:dyDescent="0.6">
      <c r="A13" s="7">
        <v>12</v>
      </c>
      <c r="B13" s="7">
        <v>-175152.894</v>
      </c>
      <c r="C13" s="7">
        <v>-151.993225</v>
      </c>
      <c r="D13" s="7">
        <v>61.489566439999997</v>
      </c>
      <c r="E13" s="7">
        <v>636</v>
      </c>
      <c r="F13" s="7">
        <v>9.3000000000000007</v>
      </c>
      <c r="G13" s="7">
        <v>10.199999999999999</v>
      </c>
      <c r="H13" s="7">
        <v>10.8</v>
      </c>
      <c r="I13" s="7">
        <v>1.5</v>
      </c>
      <c r="J13" s="7">
        <v>522</v>
      </c>
      <c r="K13" s="7">
        <v>713</v>
      </c>
      <c r="L13" s="7">
        <v>617</v>
      </c>
      <c r="M13" s="7">
        <v>95</v>
      </c>
      <c r="N13" s="7">
        <v>1312569.3430000001</v>
      </c>
      <c r="O13" s="7">
        <v>341.52100000000002</v>
      </c>
      <c r="P13" s="7">
        <v>137</v>
      </c>
      <c r="Q13" s="7">
        <v>3449</v>
      </c>
      <c r="R13" s="7">
        <v>1320</v>
      </c>
      <c r="S13" s="7">
        <v>12</v>
      </c>
      <c r="T13" s="7">
        <v>88</v>
      </c>
      <c r="U13" s="7">
        <v>45504</v>
      </c>
      <c r="V13" s="7">
        <v>2819</v>
      </c>
      <c r="W13" s="7">
        <v>7563</v>
      </c>
      <c r="X13" s="7">
        <v>0.66810000000000003</v>
      </c>
      <c r="Y13" s="7">
        <v>-3.95E-2</v>
      </c>
      <c r="Z13" s="7">
        <v>-0.15770000000000001</v>
      </c>
      <c r="AA13" s="7">
        <v>-0.52271428600000003</v>
      </c>
      <c r="AB13" s="7">
        <v>2.8378377999999999E-2</v>
      </c>
      <c r="AC13" s="7">
        <v>1.05</v>
      </c>
      <c r="AD13" s="7">
        <v>341.15</v>
      </c>
      <c r="AE13" s="7">
        <v>88.062799999999996</v>
      </c>
      <c r="AF13" s="7">
        <v>781</v>
      </c>
      <c r="AG13" s="7">
        <v>244</v>
      </c>
      <c r="AH13" s="7">
        <v>3397</v>
      </c>
      <c r="AI13" s="7">
        <v>1340</v>
      </c>
      <c r="AJ13" s="7">
        <v>6.3</v>
      </c>
      <c r="AK13" s="7">
        <v>-7.29</v>
      </c>
      <c r="AL13" s="7">
        <v>2.17</v>
      </c>
      <c r="AM13" s="7">
        <v>107</v>
      </c>
      <c r="AN13" s="7">
        <v>0.71619999999999995</v>
      </c>
      <c r="AO13" s="7">
        <v>0.19070000000000001</v>
      </c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>
        <v>7</v>
      </c>
      <c r="BA13" s="7">
        <v>2</v>
      </c>
      <c r="BB13" s="7">
        <v>1312569.3430000001</v>
      </c>
      <c r="BC13" s="7">
        <f t="shared" si="0"/>
        <v>1137416.449</v>
      </c>
      <c r="BD13" s="7">
        <f t="shared" si="1"/>
        <v>-0.15399187707720594</v>
      </c>
      <c r="BE13" s="7">
        <f t="shared" si="2"/>
        <v>-0.13344277384970135</v>
      </c>
      <c r="BF13" s="7">
        <v>0</v>
      </c>
      <c r="BG13" s="7">
        <v>0</v>
      </c>
      <c r="BH13" s="7">
        <v>0</v>
      </c>
      <c r="BI13" s="7">
        <v>0</v>
      </c>
      <c r="BJ13" s="7" t="s">
        <v>53</v>
      </c>
      <c r="BK13" s="8">
        <v>236</v>
      </c>
      <c r="BL13" s="8"/>
      <c r="BM13" s="8"/>
      <c r="BN13" s="8" t="b">
        <f t="shared" si="3"/>
        <v>1</v>
      </c>
      <c r="BO13" s="8"/>
    </row>
    <row r="14" spans="1:67" x14ac:dyDescent="0.6">
      <c r="A14" s="7">
        <v>13</v>
      </c>
      <c r="B14" s="7">
        <v>1833.10661</v>
      </c>
      <c r="C14" s="7">
        <v>-151.99290260000001</v>
      </c>
      <c r="D14" s="7">
        <v>61.489400150000002</v>
      </c>
      <c r="E14" s="7">
        <v>636</v>
      </c>
      <c r="F14" s="7">
        <v>9.3000000000000007</v>
      </c>
      <c r="G14" s="7">
        <v>10.199999999999999</v>
      </c>
      <c r="H14" s="7">
        <v>10.8</v>
      </c>
      <c r="I14" s="7">
        <v>1.5</v>
      </c>
      <c r="J14" s="7">
        <v>522</v>
      </c>
      <c r="K14" s="7">
        <v>713</v>
      </c>
      <c r="L14" s="7">
        <v>617</v>
      </c>
      <c r="M14" s="7">
        <v>95</v>
      </c>
      <c r="N14" s="7">
        <v>1247944.0419999999</v>
      </c>
      <c r="O14" s="7">
        <v>341.52100000000002</v>
      </c>
      <c r="P14" s="7">
        <v>137</v>
      </c>
      <c r="Q14" s="7">
        <v>3449</v>
      </c>
      <c r="R14" s="7">
        <v>1320</v>
      </c>
      <c r="S14" s="7">
        <v>12</v>
      </c>
      <c r="T14" s="7">
        <v>88</v>
      </c>
      <c r="U14" s="7">
        <v>45504</v>
      </c>
      <c r="V14" s="7">
        <v>4332.8598629999997</v>
      </c>
      <c r="W14" s="7">
        <v>7146.0400390000004</v>
      </c>
      <c r="X14" s="7">
        <v>0.66810000000000003</v>
      </c>
      <c r="Y14" s="7">
        <v>-3.95E-2</v>
      </c>
      <c r="Z14" s="7">
        <v>-0.15770000000000001</v>
      </c>
      <c r="AA14" s="7">
        <v>-0.52271428600000003</v>
      </c>
      <c r="AB14" s="7">
        <v>2.8378377999999999E-2</v>
      </c>
      <c r="AC14" s="7">
        <v>1.05</v>
      </c>
      <c r="AD14" s="7">
        <v>341.15</v>
      </c>
      <c r="AE14" s="7">
        <v>88.062799999999996</v>
      </c>
      <c r="AF14" s="7">
        <v>781</v>
      </c>
      <c r="AG14" s="7">
        <v>244</v>
      </c>
      <c r="AH14" s="7">
        <v>3397</v>
      </c>
      <c r="AI14" s="7">
        <v>1340</v>
      </c>
      <c r="AJ14" s="7">
        <v>6.3</v>
      </c>
      <c r="AK14" s="7">
        <v>-7.29</v>
      </c>
      <c r="AL14" s="7">
        <v>2.17</v>
      </c>
      <c r="AM14" s="7">
        <v>107</v>
      </c>
      <c r="AN14" s="7">
        <v>0.71619999999999995</v>
      </c>
      <c r="AO14" s="7">
        <v>0.19070000000000001</v>
      </c>
      <c r="AP14" s="7">
        <v>17764393.109999999</v>
      </c>
      <c r="AQ14" s="7">
        <v>1069</v>
      </c>
      <c r="AR14" s="7">
        <v>192.27303000000001</v>
      </c>
      <c r="AS14" s="7">
        <v>387.97012330000001</v>
      </c>
      <c r="AT14" s="7">
        <v>445.44943239999998</v>
      </c>
      <c r="AU14" s="7">
        <v>435.31436000000002</v>
      </c>
      <c r="AV14" s="7">
        <v>494.4509888</v>
      </c>
      <c r="AW14" s="7">
        <v>613.66405999999995</v>
      </c>
      <c r="AX14" s="7">
        <v>106.48086549999999</v>
      </c>
      <c r="AY14" s="7">
        <v>76.735299999999995</v>
      </c>
      <c r="AZ14" s="7">
        <v>7</v>
      </c>
      <c r="BA14" s="7">
        <v>7</v>
      </c>
      <c r="BB14" s="7">
        <v>1247944.0419999999</v>
      </c>
      <c r="BC14" s="7">
        <f t="shared" si="0"/>
        <v>1249777.1486099998</v>
      </c>
      <c r="BD14" s="7">
        <f t="shared" si="1"/>
        <v>1.466746781247104E-3</v>
      </c>
      <c r="BE14" s="7">
        <f t="shared" si="2"/>
        <v>1.4689012874824887E-3</v>
      </c>
      <c r="BF14" s="7">
        <v>0</v>
      </c>
      <c r="BG14" s="7">
        <v>0</v>
      </c>
      <c r="BH14" s="7">
        <v>0</v>
      </c>
      <c r="BI14" s="7">
        <v>0</v>
      </c>
      <c r="BJ14" s="7" t="s">
        <v>53</v>
      </c>
      <c r="BK14" s="8">
        <v>236</v>
      </c>
      <c r="BL14" s="8"/>
      <c r="BM14" s="8"/>
      <c r="BN14" s="8" t="b">
        <f t="shared" si="3"/>
        <v>1</v>
      </c>
      <c r="BO14" s="8"/>
    </row>
    <row r="15" spans="1:67" x14ac:dyDescent="0.6">
      <c r="A15" s="7">
        <v>14</v>
      </c>
      <c r="B15" s="7">
        <v>2483411.1869999999</v>
      </c>
      <c r="C15" s="7">
        <v>-148.53593040000001</v>
      </c>
      <c r="D15" s="7">
        <v>61.279407720000002</v>
      </c>
      <c r="E15" s="7">
        <v>118</v>
      </c>
      <c r="F15" s="7">
        <v>12.8</v>
      </c>
      <c r="G15" s="7">
        <v>12.6</v>
      </c>
      <c r="H15" s="7">
        <v>13.3</v>
      </c>
      <c r="I15" s="7">
        <v>0.5</v>
      </c>
      <c r="J15" s="7">
        <v>294</v>
      </c>
      <c r="K15" s="7">
        <v>310</v>
      </c>
      <c r="L15" s="7">
        <v>288</v>
      </c>
      <c r="M15" s="7">
        <v>-6</v>
      </c>
      <c r="N15" s="7">
        <v>25255686.829999998</v>
      </c>
      <c r="O15" s="7">
        <v>219.44399999999999</v>
      </c>
      <c r="P15" s="7">
        <v>61</v>
      </c>
      <c r="Q15" s="7">
        <v>2918</v>
      </c>
      <c r="R15" s="7">
        <v>1435</v>
      </c>
      <c r="S15" s="7">
        <v>12</v>
      </c>
      <c r="T15" s="7">
        <v>320</v>
      </c>
      <c r="U15" s="7">
        <v>29101</v>
      </c>
      <c r="V15" s="7">
        <v>3087.4499510000001</v>
      </c>
      <c r="W15" s="7">
        <v>6098.6601559999999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>
        <v>9096447.4869999997</v>
      </c>
      <c r="AQ15" s="7">
        <v>676</v>
      </c>
      <c r="AR15" s="7">
        <v>75.573350000000005</v>
      </c>
      <c r="AS15" s="7">
        <v>217.2303162</v>
      </c>
      <c r="AT15" s="7">
        <v>268.922821</v>
      </c>
      <c r="AU15" s="7">
        <v>259.93306999999999</v>
      </c>
      <c r="AV15" s="7">
        <v>301.90720370000003</v>
      </c>
      <c r="AW15" s="7">
        <v>416.15899999999999</v>
      </c>
      <c r="AX15" s="7">
        <v>84.67688751</v>
      </c>
      <c r="AY15" s="7">
        <v>64.468720000000005</v>
      </c>
      <c r="AZ15" s="7">
        <v>3</v>
      </c>
      <c r="BA15" s="7">
        <v>1</v>
      </c>
      <c r="BB15" s="7">
        <v>25255686.829999998</v>
      </c>
      <c r="BC15" s="7">
        <f t="shared" si="0"/>
        <v>27739098.016999997</v>
      </c>
      <c r="BD15" s="7">
        <f t="shared" si="1"/>
        <v>8.952746716847218E-2</v>
      </c>
      <c r="BE15" s="7">
        <f t="shared" si="2"/>
        <v>9.8330772143170389E-2</v>
      </c>
      <c r="BF15" s="7">
        <v>0</v>
      </c>
      <c r="BG15" s="7">
        <v>0</v>
      </c>
      <c r="BH15" s="7">
        <v>0</v>
      </c>
      <c r="BI15" s="7">
        <v>0</v>
      </c>
      <c r="BJ15" s="7" t="s">
        <v>54</v>
      </c>
      <c r="BK15" s="8">
        <v>67</v>
      </c>
      <c r="BL15" s="8" t="b">
        <f t="shared" ref="BL15:BL23" si="4">AZ15&lt;7</f>
        <v>1</v>
      </c>
      <c r="BM15" s="8" t="b">
        <f>AND(BL15=TRUE,BF16=0)</f>
        <v>1</v>
      </c>
      <c r="BN15" s="8" t="b">
        <f t="shared" si="3"/>
        <v>0</v>
      </c>
      <c r="BO15" s="8" t="b">
        <f>AND(BN15=TRUE,BF15=0)</f>
        <v>0</v>
      </c>
    </row>
    <row r="16" spans="1:67" x14ac:dyDescent="0.6">
      <c r="A16" s="7">
        <v>15</v>
      </c>
      <c r="B16" s="7">
        <v>44221596.039999999</v>
      </c>
      <c r="C16" s="7">
        <v>-138.88342840000001</v>
      </c>
      <c r="D16" s="7">
        <v>59.481338690000001</v>
      </c>
      <c r="E16" s="7">
        <v>124</v>
      </c>
      <c r="F16" s="7">
        <v>11.1</v>
      </c>
      <c r="G16" s="7">
        <v>11.6</v>
      </c>
      <c r="H16" s="7">
        <v>12.1</v>
      </c>
      <c r="I16" s="7">
        <v>1</v>
      </c>
      <c r="J16" s="7">
        <v>1111</v>
      </c>
      <c r="K16" s="7">
        <v>1267</v>
      </c>
      <c r="L16" s="7">
        <v>1110</v>
      </c>
      <c r="M16" s="7">
        <v>-1</v>
      </c>
      <c r="N16" s="7">
        <v>53295475.68</v>
      </c>
      <c r="O16" s="7">
        <v>238.30699999999999</v>
      </c>
      <c r="P16" s="7">
        <v>28</v>
      </c>
      <c r="Q16" s="7">
        <v>1669</v>
      </c>
      <c r="R16" s="7">
        <v>480</v>
      </c>
      <c r="S16" s="7">
        <v>5</v>
      </c>
      <c r="T16" s="7">
        <v>193</v>
      </c>
      <c r="U16" s="7">
        <v>31975</v>
      </c>
      <c r="V16" s="7">
        <v>6469</v>
      </c>
      <c r="W16" s="7">
        <v>16035</v>
      </c>
      <c r="X16" s="7">
        <v>-0.41220000000000001</v>
      </c>
      <c r="Y16" s="7">
        <v>-0.4289</v>
      </c>
      <c r="Z16" s="7">
        <v>-0.52800000000000002</v>
      </c>
      <c r="AA16" s="7">
        <v>-1.163</v>
      </c>
      <c r="AB16" s="7">
        <v>-0.59005405399999999</v>
      </c>
      <c r="AC16" s="7">
        <v>-21.832000000000001</v>
      </c>
      <c r="AD16" s="7">
        <v>238.17</v>
      </c>
      <c r="AE16" s="7">
        <v>78.0304</v>
      </c>
      <c r="AF16" s="7">
        <v>720</v>
      </c>
      <c r="AG16" s="7">
        <v>265</v>
      </c>
      <c r="AH16" s="7">
        <v>1569</v>
      </c>
      <c r="AI16" s="7">
        <v>594</v>
      </c>
      <c r="AJ16" s="7">
        <v>2.7</v>
      </c>
      <c r="AK16" s="7">
        <v>-3.44</v>
      </c>
      <c r="AL16" s="7">
        <v>3.3</v>
      </c>
      <c r="AM16" s="7">
        <v>209</v>
      </c>
      <c r="AN16" s="7">
        <v>0.92720000000000002</v>
      </c>
      <c r="AO16" s="7">
        <v>0.38129999999999997</v>
      </c>
      <c r="AP16" s="7">
        <v>21726504.440000001</v>
      </c>
      <c r="AQ16" s="7">
        <v>7408</v>
      </c>
      <c r="AR16" s="7">
        <v>60.587597000000002</v>
      </c>
      <c r="AS16" s="7">
        <v>305.52148440000002</v>
      </c>
      <c r="AT16" s="7">
        <v>382.62066650000003</v>
      </c>
      <c r="AU16" s="7">
        <v>375.52524</v>
      </c>
      <c r="AV16" s="7">
        <v>449.67602540000001</v>
      </c>
      <c r="AW16" s="7">
        <v>544.27059999999994</v>
      </c>
      <c r="AX16" s="7">
        <v>144.15454099999999</v>
      </c>
      <c r="AY16" s="7">
        <v>93.086340000000007</v>
      </c>
      <c r="AZ16" s="7">
        <v>4</v>
      </c>
      <c r="BA16" s="7">
        <v>1</v>
      </c>
      <c r="BB16" s="7">
        <v>53295475.68</v>
      </c>
      <c r="BC16" s="7">
        <f t="shared" si="0"/>
        <v>97517071.719999999</v>
      </c>
      <c r="BD16" s="7">
        <f t="shared" si="1"/>
        <v>0.45347543009672314</v>
      </c>
      <c r="BE16" s="7">
        <f t="shared" si="2"/>
        <v>0.8297439036949037</v>
      </c>
      <c r="BF16" s="7">
        <v>0</v>
      </c>
      <c r="BG16" s="7">
        <v>0</v>
      </c>
      <c r="BH16" s="7">
        <v>0</v>
      </c>
      <c r="BI16" s="7">
        <v>0</v>
      </c>
      <c r="BJ16" s="7" t="s">
        <v>55</v>
      </c>
      <c r="BK16" s="8">
        <v>25</v>
      </c>
      <c r="BL16" s="8" t="b">
        <f t="shared" si="4"/>
        <v>1</v>
      </c>
      <c r="BM16" s="8" t="b">
        <f>AND(BL16=TRUE,BF17=0)</f>
        <v>0</v>
      </c>
      <c r="BN16" s="8" t="b">
        <f t="shared" si="3"/>
        <v>0</v>
      </c>
      <c r="BO16" s="8" t="b">
        <f>AND(BN16=TRUE,BF16=0)</f>
        <v>0</v>
      </c>
    </row>
    <row r="17" spans="1:67" x14ac:dyDescent="0.6">
      <c r="A17" s="7">
        <v>16</v>
      </c>
      <c r="B17" s="7">
        <v>-145924.6991</v>
      </c>
      <c r="C17" s="7">
        <v>-116.3649747</v>
      </c>
      <c r="D17" s="7">
        <v>51.585615060000002</v>
      </c>
      <c r="E17" s="7">
        <v>1801</v>
      </c>
      <c r="F17" s="7">
        <v>9</v>
      </c>
      <c r="G17" s="7">
        <v>8.9</v>
      </c>
      <c r="H17" s="7">
        <v>8.8000000000000007</v>
      </c>
      <c r="I17" s="7">
        <v>-0.19999981</v>
      </c>
      <c r="J17" s="7">
        <v>383</v>
      </c>
      <c r="K17" s="7">
        <v>314</v>
      </c>
      <c r="L17" s="7">
        <v>256</v>
      </c>
      <c r="M17" s="7">
        <v>-127</v>
      </c>
      <c r="N17" s="7">
        <v>5564875.6960000005</v>
      </c>
      <c r="O17" s="7">
        <v>5.4080000000000004</v>
      </c>
      <c r="P17" s="7">
        <v>2144</v>
      </c>
      <c r="Q17" s="7">
        <v>3030</v>
      </c>
      <c r="R17" s="7">
        <v>2617</v>
      </c>
      <c r="S17" s="7">
        <v>16.5</v>
      </c>
      <c r="T17" s="7">
        <v>3</v>
      </c>
      <c r="U17" s="7">
        <v>3294</v>
      </c>
      <c r="V17" s="7">
        <v>1472.920044</v>
      </c>
      <c r="W17" s="7">
        <v>2813.25</v>
      </c>
      <c r="X17" s="7">
        <v>-0.98950000000000005</v>
      </c>
      <c r="Y17" s="7">
        <v>-0.97840000000000005</v>
      </c>
      <c r="Z17" s="7">
        <v>-0.97130000000000005</v>
      </c>
      <c r="AA17" s="7">
        <v>-0.84542857100000002</v>
      </c>
      <c r="AB17" s="7">
        <v>-0.954324324</v>
      </c>
      <c r="AC17" s="7">
        <v>-35.31</v>
      </c>
      <c r="AD17" s="7">
        <v>5.4020000000000001</v>
      </c>
      <c r="AE17" s="7">
        <v>0.3231</v>
      </c>
      <c r="AF17" s="7">
        <v>118</v>
      </c>
      <c r="AG17" s="7">
        <v>2144</v>
      </c>
      <c r="AH17" s="7">
        <v>3029</v>
      </c>
      <c r="AI17" s="7">
        <v>2617</v>
      </c>
      <c r="AJ17" s="7">
        <v>12.7</v>
      </c>
      <c r="AK17" s="7">
        <v>-4.26</v>
      </c>
      <c r="AL17" s="7">
        <v>0.73</v>
      </c>
      <c r="AM17" s="7">
        <v>27</v>
      </c>
      <c r="AN17" s="7">
        <v>0.69969999999999999</v>
      </c>
      <c r="AO17" s="7">
        <v>0.36159999999999998</v>
      </c>
      <c r="AP17" s="7">
        <v>474303.7733</v>
      </c>
      <c r="AQ17" s="7">
        <v>771</v>
      </c>
      <c r="AR17" s="7">
        <v>21.521049999999999</v>
      </c>
      <c r="AS17" s="7">
        <v>33.028459550000001</v>
      </c>
      <c r="AT17" s="7">
        <v>39.430198670000003</v>
      </c>
      <c r="AU17" s="7">
        <v>41.651446999999997</v>
      </c>
      <c r="AV17" s="7">
        <v>50.599769590000001</v>
      </c>
      <c r="AW17" s="7">
        <v>67.736490000000003</v>
      </c>
      <c r="AX17" s="7">
        <v>17.57131004</v>
      </c>
      <c r="AY17" s="7">
        <v>11.270609</v>
      </c>
      <c r="AZ17" s="7">
        <v>3</v>
      </c>
      <c r="BA17" s="7">
        <v>2</v>
      </c>
      <c r="BB17" s="7">
        <v>5564875.6960000005</v>
      </c>
      <c r="BC17" s="7">
        <f t="shared" si="0"/>
        <v>5418950.9969000006</v>
      </c>
      <c r="BD17" s="7">
        <f t="shared" si="1"/>
        <v>-2.6928588057629321E-2</v>
      </c>
      <c r="BE17" s="7">
        <f t="shared" si="2"/>
        <v>-2.6222454385619012E-2</v>
      </c>
      <c r="BF17" s="7">
        <v>1</v>
      </c>
      <c r="BG17" s="7">
        <v>0</v>
      </c>
      <c r="BH17" s="7">
        <v>0</v>
      </c>
      <c r="BI17" s="7">
        <v>0</v>
      </c>
      <c r="BJ17" s="7" t="s">
        <v>56</v>
      </c>
      <c r="BK17" s="8">
        <v>691</v>
      </c>
      <c r="BL17" s="8" t="b">
        <f t="shared" si="4"/>
        <v>1</v>
      </c>
      <c r="BM17" s="8" t="b">
        <f>AND(BL17=TRUE,BF18=0)</f>
        <v>1</v>
      </c>
      <c r="BN17" s="8" t="b">
        <f t="shared" si="3"/>
        <v>0</v>
      </c>
      <c r="BO17" s="8" t="b">
        <f>AND(BN17=TRUE,BF17=0)</f>
        <v>0</v>
      </c>
    </row>
    <row r="18" spans="1:67" x14ac:dyDescent="0.6">
      <c r="A18" s="7">
        <v>17</v>
      </c>
      <c r="B18" s="7">
        <v>412174.61219999997</v>
      </c>
      <c r="C18" s="7">
        <v>-146.8378907</v>
      </c>
      <c r="D18" s="7">
        <v>63.397646440000003</v>
      </c>
      <c r="E18" s="7">
        <v>1033</v>
      </c>
      <c r="F18" s="7">
        <v>8.8000000000000007</v>
      </c>
      <c r="G18" s="7">
        <v>9.1</v>
      </c>
      <c r="H18" s="7">
        <v>9.5</v>
      </c>
      <c r="I18" s="7">
        <v>0.69999979999999995</v>
      </c>
      <c r="J18" s="7">
        <v>235</v>
      </c>
      <c r="K18" s="7">
        <v>225</v>
      </c>
      <c r="L18" s="7">
        <v>139</v>
      </c>
      <c r="M18" s="7">
        <v>-96</v>
      </c>
      <c r="N18" s="7">
        <v>341551.56530000002</v>
      </c>
      <c r="O18" s="7">
        <v>39.764000000000003</v>
      </c>
      <c r="P18" s="7">
        <v>884</v>
      </c>
      <c r="Q18" s="7">
        <v>2445</v>
      </c>
      <c r="R18" s="7">
        <v>1904</v>
      </c>
      <c r="S18" s="7">
        <v>11</v>
      </c>
      <c r="T18" s="7">
        <v>278</v>
      </c>
      <c r="U18" s="7">
        <v>16489</v>
      </c>
      <c r="V18" s="7">
        <v>676.62402340000006</v>
      </c>
      <c r="W18" s="7">
        <v>2681.3999020000001</v>
      </c>
      <c r="X18" s="7">
        <v>0.19819999999999999</v>
      </c>
      <c r="Y18" s="7">
        <v>5.3400000000000003E-2</v>
      </c>
      <c r="Z18" s="7">
        <v>-0.27800000000000002</v>
      </c>
      <c r="AA18" s="7">
        <v>-0.46914285700000002</v>
      </c>
      <c r="AB18" s="7">
        <v>-9.5891892000000006E-2</v>
      </c>
      <c r="AC18" s="7">
        <v>-3.548</v>
      </c>
      <c r="AD18" s="7">
        <v>56.462000000000003</v>
      </c>
      <c r="AE18" s="7">
        <v>8.2379999999999995</v>
      </c>
      <c r="AF18" s="7">
        <v>345</v>
      </c>
      <c r="AG18" s="7">
        <v>1037</v>
      </c>
      <c r="AH18" s="7">
        <v>2498</v>
      </c>
      <c r="AI18" s="7">
        <v>1791</v>
      </c>
      <c r="AJ18" s="7">
        <v>7.8</v>
      </c>
      <c r="AK18" s="7">
        <v>-2.64</v>
      </c>
      <c r="AL18" s="7">
        <v>0.64</v>
      </c>
      <c r="AM18" s="7">
        <v>130</v>
      </c>
      <c r="AN18" s="7">
        <v>0.4037</v>
      </c>
      <c r="AO18" s="7">
        <v>0.20080000000000001</v>
      </c>
      <c r="AP18" s="7">
        <v>1716560.578</v>
      </c>
      <c r="AQ18" s="7">
        <v>1631</v>
      </c>
      <c r="AR18" s="7">
        <v>65.021225000000001</v>
      </c>
      <c r="AS18" s="7">
        <v>169.92597960000001</v>
      </c>
      <c r="AT18" s="7">
        <v>202.12911990000001</v>
      </c>
      <c r="AU18" s="7">
        <v>198.04184000000001</v>
      </c>
      <c r="AV18" s="7">
        <v>232.14601139999999</v>
      </c>
      <c r="AW18" s="7">
        <v>259.15949999999998</v>
      </c>
      <c r="AX18" s="7">
        <v>62.220031740000003</v>
      </c>
      <c r="AY18" s="7">
        <v>39.071494999999999</v>
      </c>
      <c r="AZ18" s="7">
        <v>1</v>
      </c>
      <c r="BA18" s="7">
        <v>1</v>
      </c>
      <c r="BB18" s="7">
        <v>341551.56530000002</v>
      </c>
      <c r="BC18" s="7">
        <f t="shared" si="0"/>
        <v>753726.17749999999</v>
      </c>
      <c r="BD18" s="7">
        <f t="shared" si="1"/>
        <v>0.54684927299078712</v>
      </c>
      <c r="BE18" s="7">
        <f t="shared" si="2"/>
        <v>1.2067712582080208</v>
      </c>
      <c r="BF18" s="7">
        <v>0</v>
      </c>
      <c r="BG18" s="7">
        <v>0</v>
      </c>
      <c r="BH18" s="7">
        <v>0</v>
      </c>
      <c r="BI18" s="7">
        <v>0</v>
      </c>
      <c r="BJ18" s="7" t="s">
        <v>57</v>
      </c>
      <c r="BK18" s="8">
        <v>283</v>
      </c>
      <c r="BL18" s="8" t="b">
        <f t="shared" si="4"/>
        <v>1</v>
      </c>
      <c r="BM18" s="8" t="b">
        <f>AND(BL18=TRUE,BF19=0)</f>
        <v>1</v>
      </c>
      <c r="BN18" s="8" t="b">
        <f t="shared" si="3"/>
        <v>0</v>
      </c>
      <c r="BO18" s="8" t="b">
        <f>AND(BN18=TRUE,BF18=0)</f>
        <v>0</v>
      </c>
    </row>
    <row r="19" spans="1:67" x14ac:dyDescent="0.6">
      <c r="A19" s="7">
        <v>18</v>
      </c>
      <c r="B19" s="7">
        <v>1343513.919</v>
      </c>
      <c r="C19" s="7">
        <v>-134.56284120000001</v>
      </c>
      <c r="D19" s="7">
        <v>58.425252190000002</v>
      </c>
      <c r="E19" s="7">
        <v>15</v>
      </c>
      <c r="F19" s="7">
        <v>9.9</v>
      </c>
      <c r="G19" s="7">
        <v>10.6</v>
      </c>
      <c r="H19" s="7">
        <v>10.9</v>
      </c>
      <c r="I19" s="7">
        <v>1</v>
      </c>
      <c r="J19" s="7">
        <v>671</v>
      </c>
      <c r="K19" s="7">
        <v>656</v>
      </c>
      <c r="L19" s="7">
        <v>703</v>
      </c>
      <c r="M19" s="7">
        <v>32</v>
      </c>
      <c r="N19" s="7">
        <v>3185124.48</v>
      </c>
      <c r="O19" s="7">
        <v>167.667</v>
      </c>
      <c r="P19" s="7">
        <v>139</v>
      </c>
      <c r="Q19" s="7">
        <v>2175</v>
      </c>
      <c r="R19" s="7">
        <v>1161</v>
      </c>
      <c r="S19" s="7">
        <v>10</v>
      </c>
      <c r="T19" s="7">
        <v>17</v>
      </c>
      <c r="U19" s="7">
        <v>26066</v>
      </c>
      <c r="V19" s="7"/>
      <c r="W19" s="7"/>
      <c r="X19" s="7">
        <v>0.65920000000000001</v>
      </c>
      <c r="Y19" s="7">
        <v>6.3500000000000001E-2</v>
      </c>
      <c r="Z19" s="7">
        <v>-0.16689999999999999</v>
      </c>
      <c r="AA19" s="7">
        <v>-0.59114285700000002</v>
      </c>
      <c r="AB19" s="7">
        <v>3.8378377999999998E-2</v>
      </c>
      <c r="AC19" s="7">
        <v>1.42</v>
      </c>
      <c r="AD19" s="7">
        <v>167.61500000000001</v>
      </c>
      <c r="AE19" s="7">
        <v>32.381100000000004</v>
      </c>
      <c r="AF19" s="7">
        <v>524</v>
      </c>
      <c r="AG19" s="7">
        <v>311</v>
      </c>
      <c r="AH19" s="7">
        <v>2116</v>
      </c>
      <c r="AI19" s="7">
        <v>1176</v>
      </c>
      <c r="AJ19" s="7">
        <v>6.8</v>
      </c>
      <c r="AK19" s="7">
        <v>-6.03</v>
      </c>
      <c r="AL19" s="7">
        <v>2.61</v>
      </c>
      <c r="AM19" s="7">
        <v>86</v>
      </c>
      <c r="AN19" s="7">
        <v>0.82410000000000005</v>
      </c>
      <c r="AO19" s="7">
        <v>0.33829999999999999</v>
      </c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>
        <v>3</v>
      </c>
      <c r="BA19" s="7">
        <v>1</v>
      </c>
      <c r="BB19" s="7">
        <v>3185124.48</v>
      </c>
      <c r="BC19" s="7">
        <f t="shared" si="0"/>
        <v>4528638.3990000002</v>
      </c>
      <c r="BD19" s="7">
        <f t="shared" si="1"/>
        <v>0.29667061059603939</v>
      </c>
      <c r="BE19" s="7">
        <f t="shared" si="2"/>
        <v>0.42180892063596842</v>
      </c>
      <c r="BF19" s="7">
        <v>0</v>
      </c>
      <c r="BG19" s="7">
        <v>0</v>
      </c>
      <c r="BH19" s="7">
        <v>0</v>
      </c>
      <c r="BI19" s="7">
        <v>0</v>
      </c>
      <c r="BJ19" s="7" t="s">
        <v>58</v>
      </c>
      <c r="BK19" s="8">
        <v>105</v>
      </c>
      <c r="BL19" s="8" t="b">
        <f t="shared" si="4"/>
        <v>1</v>
      </c>
      <c r="BM19" s="8" t="b">
        <f>AND(BL19=TRUE,BF20=0)</f>
        <v>1</v>
      </c>
      <c r="BN19" s="8" t="b">
        <f t="shared" si="3"/>
        <v>0</v>
      </c>
      <c r="BO19" s="8" t="b">
        <f>AND(BN19=TRUE,BF19=0)</f>
        <v>0</v>
      </c>
    </row>
    <row r="20" spans="1:67" x14ac:dyDescent="0.6">
      <c r="A20" s="7">
        <v>19</v>
      </c>
      <c r="B20" s="7">
        <v>63887.75432</v>
      </c>
      <c r="C20" s="7">
        <v>-121.6035837</v>
      </c>
      <c r="D20" s="7">
        <v>48.852942390000003</v>
      </c>
      <c r="E20" s="7">
        <v>1172</v>
      </c>
      <c r="F20" s="7">
        <v>12.3</v>
      </c>
      <c r="G20" s="7">
        <v>12.5</v>
      </c>
      <c r="H20" s="7">
        <v>13</v>
      </c>
      <c r="I20" s="7">
        <v>0.69999979999999995</v>
      </c>
      <c r="J20" s="7">
        <v>1066</v>
      </c>
      <c r="K20" s="7">
        <v>1005</v>
      </c>
      <c r="L20" s="7">
        <v>964</v>
      </c>
      <c r="M20" s="7">
        <v>-102</v>
      </c>
      <c r="N20" s="7">
        <v>157897.90969999999</v>
      </c>
      <c r="O20" s="7">
        <v>1.615</v>
      </c>
      <c r="P20" s="7">
        <v>1189</v>
      </c>
      <c r="Q20" s="7">
        <v>2565</v>
      </c>
      <c r="R20" s="7">
        <v>1784</v>
      </c>
      <c r="S20" s="7">
        <v>30.799999199999998</v>
      </c>
      <c r="T20" s="7">
        <v>356</v>
      </c>
      <c r="U20" s="7">
        <v>2417</v>
      </c>
      <c r="V20" s="7">
        <v>415.56698610000001</v>
      </c>
      <c r="W20" s="7">
        <v>852.54199219999998</v>
      </c>
      <c r="X20" s="7">
        <v>-0.42749999999999999</v>
      </c>
      <c r="Y20" s="7">
        <v>-0.35310000000000002</v>
      </c>
      <c r="Z20" s="7">
        <v>-0.78469999999999995</v>
      </c>
      <c r="AA20" s="7">
        <v>-0.21028571400000001</v>
      </c>
      <c r="AB20" s="7">
        <v>-0.462837838</v>
      </c>
      <c r="AC20" s="7">
        <v>-17.125</v>
      </c>
      <c r="AD20" s="7">
        <v>1.613</v>
      </c>
      <c r="AE20" s="7">
        <v>5.7299999999999997E-2</v>
      </c>
      <c r="AF20" s="7">
        <v>77</v>
      </c>
      <c r="AG20" s="7">
        <v>1189</v>
      </c>
      <c r="AH20" s="7">
        <v>2565</v>
      </c>
      <c r="AI20" s="7">
        <v>1784</v>
      </c>
      <c r="AJ20" s="7">
        <v>29.6</v>
      </c>
      <c r="AK20" s="7">
        <v>-4.41</v>
      </c>
      <c r="AL20" s="7">
        <v>2.8</v>
      </c>
      <c r="AM20" s="7">
        <v>17</v>
      </c>
      <c r="AN20" s="7">
        <v>0.86040000000000005</v>
      </c>
      <c r="AO20" s="7">
        <v>0.3165</v>
      </c>
      <c r="AP20" s="7">
        <v>144596.24900000001</v>
      </c>
      <c r="AQ20" s="7">
        <v>216</v>
      </c>
      <c r="AR20" s="7">
        <v>18.437729000000001</v>
      </c>
      <c r="AS20" s="7">
        <v>32.493895530000003</v>
      </c>
      <c r="AT20" s="7">
        <v>43.224508290000003</v>
      </c>
      <c r="AU20" s="7">
        <v>41.935696</v>
      </c>
      <c r="AV20" s="7">
        <v>51.930949210000001</v>
      </c>
      <c r="AW20" s="7">
        <v>66.831209999999999</v>
      </c>
      <c r="AX20" s="7">
        <v>19.437053679999998</v>
      </c>
      <c r="AY20" s="7">
        <v>12.131067</v>
      </c>
      <c r="AZ20" s="7">
        <v>6</v>
      </c>
      <c r="BA20" s="7">
        <v>7</v>
      </c>
      <c r="BB20" s="7">
        <v>157897.90969999999</v>
      </c>
      <c r="BC20" s="7">
        <f t="shared" si="0"/>
        <v>221785.66402</v>
      </c>
      <c r="BD20" s="7">
        <f t="shared" si="1"/>
        <v>0.28806079329924045</v>
      </c>
      <c r="BE20" s="7">
        <f t="shared" si="2"/>
        <v>0.40461431339644904</v>
      </c>
      <c r="BF20" s="7">
        <v>0</v>
      </c>
      <c r="BG20" s="7">
        <v>0</v>
      </c>
      <c r="BH20" s="7">
        <v>0</v>
      </c>
      <c r="BI20" s="7">
        <v>0</v>
      </c>
      <c r="BJ20" s="7" t="s">
        <v>59</v>
      </c>
      <c r="BK20" s="8">
        <v>219</v>
      </c>
      <c r="BL20" s="8" t="b">
        <f t="shared" si="4"/>
        <v>1</v>
      </c>
      <c r="BM20" s="8" t="b">
        <f>AND(BL20=TRUE,BF21=0)</f>
        <v>0</v>
      </c>
      <c r="BN20" s="8" t="b">
        <f t="shared" si="3"/>
        <v>0</v>
      </c>
      <c r="BO20" s="8" t="b">
        <f>AND(BN20=TRUE,BF20=0)</f>
        <v>0</v>
      </c>
    </row>
    <row r="21" spans="1:67" x14ac:dyDescent="0.6">
      <c r="A21" s="7">
        <v>20</v>
      </c>
      <c r="B21" s="7">
        <v>891776.97010000004</v>
      </c>
      <c r="C21" s="7">
        <v>-126.3849036</v>
      </c>
      <c r="D21" s="7">
        <v>51.496188080000003</v>
      </c>
      <c r="E21" s="7">
        <v>1128</v>
      </c>
      <c r="F21" s="7">
        <v>10</v>
      </c>
      <c r="G21" s="7">
        <v>10</v>
      </c>
      <c r="H21" s="7">
        <v>10.6</v>
      </c>
      <c r="I21" s="7">
        <v>0.60000039999999999</v>
      </c>
      <c r="J21" s="7">
        <v>1579</v>
      </c>
      <c r="K21" s="7">
        <v>1458</v>
      </c>
      <c r="L21" s="7">
        <v>1184</v>
      </c>
      <c r="M21" s="7">
        <v>-395</v>
      </c>
      <c r="N21" s="7">
        <v>2827.5422199999998</v>
      </c>
      <c r="O21" s="7">
        <v>5.6539999999999999</v>
      </c>
      <c r="P21" s="7">
        <v>1264</v>
      </c>
      <c r="Q21" s="7">
        <v>1985</v>
      </c>
      <c r="R21" s="7">
        <v>1644</v>
      </c>
      <c r="S21" s="7">
        <v>11.199999800000001</v>
      </c>
      <c r="T21" s="7">
        <v>322</v>
      </c>
      <c r="U21" s="7">
        <v>4514</v>
      </c>
      <c r="V21" s="7">
        <v>738.3400269</v>
      </c>
      <c r="W21" s="7">
        <v>1586.150024</v>
      </c>
      <c r="X21" s="7">
        <v>-0.75249999999999995</v>
      </c>
      <c r="Y21" s="7">
        <v>-0.74960000000000004</v>
      </c>
      <c r="Z21" s="7">
        <v>-0.77759999999999996</v>
      </c>
      <c r="AA21" s="7">
        <v>-1.2531428570000001</v>
      </c>
      <c r="AB21" s="7">
        <v>-0.85321621599999997</v>
      </c>
      <c r="AC21" s="7">
        <v>-31.568999999999999</v>
      </c>
      <c r="AD21" s="7">
        <v>5.6539999999999999</v>
      </c>
      <c r="AE21" s="7">
        <v>0.4209</v>
      </c>
      <c r="AF21" s="7">
        <v>186</v>
      </c>
      <c r="AG21" s="7">
        <v>1263</v>
      </c>
      <c r="AH21" s="7">
        <v>1985</v>
      </c>
      <c r="AI21" s="7">
        <v>1644</v>
      </c>
      <c r="AJ21" s="7">
        <v>9.8000000000000007</v>
      </c>
      <c r="AK21" s="7">
        <v>-4.01</v>
      </c>
      <c r="AL21" s="7">
        <v>2.21</v>
      </c>
      <c r="AM21" s="7">
        <v>46</v>
      </c>
      <c r="AN21" s="7">
        <v>0.90190000000000003</v>
      </c>
      <c r="AO21" s="7">
        <v>0.42699999999999999</v>
      </c>
      <c r="AP21" s="7">
        <v>253122.51010000001</v>
      </c>
      <c r="AQ21" s="7">
        <v>346</v>
      </c>
      <c r="AR21" s="7">
        <v>28.693989999999999</v>
      </c>
      <c r="AS21" s="7">
        <v>46.221805570000001</v>
      </c>
      <c r="AT21" s="7">
        <v>60.29519844</v>
      </c>
      <c r="AU21" s="7">
        <v>59.722769999999997</v>
      </c>
      <c r="AV21" s="7">
        <v>73.016906739999996</v>
      </c>
      <c r="AW21" s="7">
        <v>91.219864000000001</v>
      </c>
      <c r="AX21" s="7">
        <v>26.795101169999999</v>
      </c>
      <c r="AY21" s="7">
        <v>16.151948999999998</v>
      </c>
      <c r="AZ21" s="7">
        <v>1</v>
      </c>
      <c r="BA21" s="7">
        <v>3</v>
      </c>
      <c r="BB21" s="7">
        <v>2827.5422199999998</v>
      </c>
      <c r="BC21" s="7">
        <f t="shared" si="0"/>
        <v>894604.51231999998</v>
      </c>
      <c r="BD21" s="7">
        <f t="shared" si="1"/>
        <v>0.99683933829858828</v>
      </c>
      <c r="BE21" s="7">
        <f t="shared" si="2"/>
        <v>315.3894445119904</v>
      </c>
      <c r="BF21" s="7">
        <v>1</v>
      </c>
      <c r="BG21" s="7">
        <v>0</v>
      </c>
      <c r="BH21" s="7">
        <v>0</v>
      </c>
      <c r="BI21" s="7">
        <v>0</v>
      </c>
      <c r="BJ21" s="7" t="s">
        <v>60</v>
      </c>
      <c r="BK21" s="8">
        <v>101</v>
      </c>
      <c r="BL21" s="8" t="b">
        <f t="shared" si="4"/>
        <v>1</v>
      </c>
      <c r="BM21" s="8" t="b">
        <f>AND(BL21=TRUE,BF22=0)</f>
        <v>1</v>
      </c>
      <c r="BN21" s="8" t="b">
        <f t="shared" si="3"/>
        <v>0</v>
      </c>
      <c r="BO21" s="8" t="b">
        <f>AND(BN21=TRUE,BF21=0)</f>
        <v>0</v>
      </c>
    </row>
    <row r="22" spans="1:67" x14ac:dyDescent="0.6">
      <c r="A22" s="7">
        <v>21</v>
      </c>
      <c r="B22" s="7">
        <v>223040.28810000001</v>
      </c>
      <c r="C22" s="7">
        <v>-121.2324354</v>
      </c>
      <c r="D22" s="7">
        <v>48.98717431</v>
      </c>
      <c r="E22" s="7">
        <v>2117</v>
      </c>
      <c r="F22" s="7">
        <v>11.1</v>
      </c>
      <c r="G22" s="7">
        <v>11.1</v>
      </c>
      <c r="H22" s="7">
        <v>11.7</v>
      </c>
      <c r="I22" s="7">
        <v>0.59999939999999996</v>
      </c>
      <c r="J22" s="7">
        <v>1177</v>
      </c>
      <c r="K22" s="7">
        <v>1209</v>
      </c>
      <c r="L22" s="7">
        <v>1112</v>
      </c>
      <c r="M22" s="7">
        <v>-65</v>
      </c>
      <c r="N22" s="7">
        <v>418527.64840000001</v>
      </c>
      <c r="O22" s="7">
        <v>0.77</v>
      </c>
      <c r="P22" s="7">
        <v>2060</v>
      </c>
      <c r="Q22" s="7">
        <v>2659</v>
      </c>
      <c r="R22" s="7">
        <v>2240</v>
      </c>
      <c r="S22" s="7">
        <v>24.799999199999998</v>
      </c>
      <c r="T22" s="7">
        <v>329</v>
      </c>
      <c r="U22" s="7">
        <v>1655</v>
      </c>
      <c r="V22" s="7">
        <v>759.93402100000003</v>
      </c>
      <c r="W22" s="7">
        <v>984.56201169999997</v>
      </c>
      <c r="X22" s="7">
        <v>-0.34789999999999999</v>
      </c>
      <c r="Y22" s="7">
        <v>-0.4471</v>
      </c>
      <c r="Z22" s="7">
        <v>-0.75260000000000005</v>
      </c>
      <c r="AA22" s="7">
        <v>-0.37957142900000002</v>
      </c>
      <c r="AB22" s="7">
        <v>-0.49008108099999997</v>
      </c>
      <c r="AC22" s="7">
        <v>-18.132999999999999</v>
      </c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>
        <v>6</v>
      </c>
      <c r="BA22" s="7">
        <v>7</v>
      </c>
      <c r="BB22" s="7">
        <v>418527.64840000001</v>
      </c>
      <c r="BC22" s="7">
        <f t="shared" si="0"/>
        <v>641567.93650000007</v>
      </c>
      <c r="BD22" s="7">
        <f t="shared" si="1"/>
        <v>0.34764874522372585</v>
      </c>
      <c r="BE22" s="7">
        <f t="shared" si="2"/>
        <v>0.53291649656281126</v>
      </c>
      <c r="BF22" s="7">
        <v>0</v>
      </c>
      <c r="BG22" s="7">
        <v>0</v>
      </c>
      <c r="BH22" s="7">
        <v>0</v>
      </c>
      <c r="BI22" s="7">
        <v>0</v>
      </c>
      <c r="BJ22" s="7" t="s">
        <v>61</v>
      </c>
      <c r="BK22" s="8">
        <v>254</v>
      </c>
      <c r="BL22" s="8" t="b">
        <f t="shared" si="4"/>
        <v>1</v>
      </c>
      <c r="BM22" s="8" t="b">
        <f>AND(BL22=TRUE,BF23=0)</f>
        <v>1</v>
      </c>
      <c r="BN22" s="8" t="b">
        <f t="shared" si="3"/>
        <v>0</v>
      </c>
      <c r="BO22" s="8" t="b">
        <f>AND(BN22=TRUE,BF22=0)</f>
        <v>0</v>
      </c>
    </row>
    <row r="23" spans="1:67" x14ac:dyDescent="0.6">
      <c r="A23" s="7">
        <v>22</v>
      </c>
      <c r="B23" s="7">
        <v>3630344.8459999999</v>
      </c>
      <c r="C23" s="7">
        <v>-133.46569679999999</v>
      </c>
      <c r="D23" s="7">
        <v>58.314721779999999</v>
      </c>
      <c r="E23" s="7">
        <v>324</v>
      </c>
      <c r="F23" s="7">
        <v>10</v>
      </c>
      <c r="G23" s="7">
        <v>10.7</v>
      </c>
      <c r="H23" s="7">
        <v>10.9</v>
      </c>
      <c r="I23" s="7">
        <v>0.89999960000000001</v>
      </c>
      <c r="J23" s="7">
        <v>757</v>
      </c>
      <c r="K23" s="7">
        <v>738</v>
      </c>
      <c r="L23" s="7">
        <v>769</v>
      </c>
      <c r="M23" s="7">
        <v>12</v>
      </c>
      <c r="N23" s="7">
        <v>3757938.7719999999</v>
      </c>
      <c r="O23" s="7">
        <v>24.396000000000001</v>
      </c>
      <c r="P23" s="7">
        <v>200</v>
      </c>
      <c r="Q23" s="7">
        <v>2108</v>
      </c>
      <c r="R23" s="7">
        <v>1215</v>
      </c>
      <c r="S23" s="7">
        <v>16</v>
      </c>
      <c r="T23" s="7">
        <v>286</v>
      </c>
      <c r="U23" s="7">
        <v>10186</v>
      </c>
      <c r="V23" s="7">
        <v>1179.579956</v>
      </c>
      <c r="W23" s="7">
        <v>4001.780029</v>
      </c>
      <c r="X23" s="7">
        <v>-0.42209999999999998</v>
      </c>
      <c r="Y23" s="7">
        <v>-0.70350000000000001</v>
      </c>
      <c r="Z23" s="7">
        <v>-0.4405</v>
      </c>
      <c r="AA23" s="7">
        <v>-1.2729999999999999</v>
      </c>
      <c r="AB23" s="7">
        <v>-0.66410810799999997</v>
      </c>
      <c r="AC23" s="7">
        <v>-24.571999999999999</v>
      </c>
      <c r="AD23" s="7">
        <v>24.398</v>
      </c>
      <c r="AE23" s="7">
        <v>2.9075000000000002</v>
      </c>
      <c r="AF23" s="7">
        <v>376</v>
      </c>
      <c r="AG23" s="7">
        <v>354</v>
      </c>
      <c r="AH23" s="7">
        <v>2064</v>
      </c>
      <c r="AI23" s="7">
        <v>1238</v>
      </c>
      <c r="AJ23" s="7">
        <v>11.7</v>
      </c>
      <c r="AK23" s="7">
        <v>-7.53</v>
      </c>
      <c r="AL23" s="7">
        <v>2.5099999999999998</v>
      </c>
      <c r="AM23" s="7">
        <v>49</v>
      </c>
      <c r="AN23" s="7">
        <v>0.94120000000000004</v>
      </c>
      <c r="AO23" s="7">
        <v>0.35899999999999999</v>
      </c>
      <c r="AP23" s="7">
        <v>1367544.503</v>
      </c>
      <c r="AQ23" s="7">
        <v>2063</v>
      </c>
      <c r="AR23" s="7">
        <v>70.997150000000005</v>
      </c>
      <c r="AS23" s="7">
        <v>150.02587890000001</v>
      </c>
      <c r="AT23" s="7">
        <v>192.17109679999999</v>
      </c>
      <c r="AU23" s="7">
        <v>189.16647</v>
      </c>
      <c r="AV23" s="7">
        <v>227.65164179999999</v>
      </c>
      <c r="AW23" s="7">
        <v>285.03676999999999</v>
      </c>
      <c r="AX23" s="7">
        <v>77.625762940000001</v>
      </c>
      <c r="AY23" s="7">
        <v>48.798954000000002</v>
      </c>
      <c r="AZ23" s="7">
        <v>1</v>
      </c>
      <c r="BA23" s="7">
        <v>1</v>
      </c>
      <c r="BB23" s="7">
        <v>3757938.7719999999</v>
      </c>
      <c r="BC23" s="7">
        <f t="shared" si="0"/>
        <v>7388283.6179999998</v>
      </c>
      <c r="BD23" s="7">
        <f t="shared" si="1"/>
        <v>0.49136511721821668</v>
      </c>
      <c r="BE23" s="7">
        <f t="shared" si="2"/>
        <v>0.96604683212225573</v>
      </c>
      <c r="BF23" s="7">
        <v>0</v>
      </c>
      <c r="BG23" s="7">
        <v>0</v>
      </c>
      <c r="BH23" s="7">
        <v>0</v>
      </c>
      <c r="BI23" s="7">
        <v>0</v>
      </c>
      <c r="BJ23" s="7" t="s">
        <v>62</v>
      </c>
      <c r="BK23" s="8">
        <v>169</v>
      </c>
      <c r="BL23" s="8" t="b">
        <f t="shared" si="4"/>
        <v>1</v>
      </c>
      <c r="BM23" s="8" t="b">
        <f>AND(BL23=TRUE,BF24=0)</f>
        <v>1</v>
      </c>
      <c r="BN23" s="8" t="b">
        <f t="shared" si="3"/>
        <v>0</v>
      </c>
      <c r="BO23" s="8" t="b">
        <f>AND(BN23=TRUE,BF23=0)</f>
        <v>0</v>
      </c>
    </row>
    <row r="24" spans="1:67" x14ac:dyDescent="0.6">
      <c r="A24" s="7">
        <v>23</v>
      </c>
      <c r="B24" s="7">
        <v>-1592506.449</v>
      </c>
      <c r="C24" s="7">
        <v>-151.90276460000001</v>
      </c>
      <c r="D24" s="7">
        <v>61.496743379999998</v>
      </c>
      <c r="E24" s="7">
        <v>420</v>
      </c>
      <c r="F24" s="7">
        <v>10.4</v>
      </c>
      <c r="G24" s="7">
        <v>11.2</v>
      </c>
      <c r="H24" s="7">
        <v>11.9</v>
      </c>
      <c r="I24" s="7">
        <v>1.5</v>
      </c>
      <c r="J24" s="7">
        <v>448</v>
      </c>
      <c r="K24" s="7">
        <v>603</v>
      </c>
      <c r="L24" s="7">
        <v>522</v>
      </c>
      <c r="M24" s="7">
        <v>74</v>
      </c>
      <c r="N24" s="7">
        <v>6218023.2379999999</v>
      </c>
      <c r="O24" s="7">
        <v>341.52100000000002</v>
      </c>
      <c r="P24" s="7">
        <v>137</v>
      </c>
      <c r="Q24" s="7">
        <v>3449</v>
      </c>
      <c r="R24" s="7">
        <v>1320</v>
      </c>
      <c r="S24" s="7">
        <v>12</v>
      </c>
      <c r="T24" s="7">
        <v>88</v>
      </c>
      <c r="U24" s="7">
        <v>45504</v>
      </c>
      <c r="V24" s="7">
        <v>2297</v>
      </c>
      <c r="W24" s="7">
        <v>12875</v>
      </c>
      <c r="X24" s="7">
        <v>0.66810000000000003</v>
      </c>
      <c r="Y24" s="7">
        <v>-3.95E-2</v>
      </c>
      <c r="Z24" s="7">
        <v>-0.15770000000000001</v>
      </c>
      <c r="AA24" s="7">
        <v>-0.52271428600000003</v>
      </c>
      <c r="AB24" s="7">
        <v>2.8378377999999999E-2</v>
      </c>
      <c r="AC24" s="7">
        <v>1.05</v>
      </c>
      <c r="AD24" s="7">
        <v>341.15</v>
      </c>
      <c r="AE24" s="7">
        <v>88.062799999999996</v>
      </c>
      <c r="AF24" s="7">
        <v>781</v>
      </c>
      <c r="AG24" s="7">
        <v>244</v>
      </c>
      <c r="AH24" s="7">
        <v>3397</v>
      </c>
      <c r="AI24" s="7">
        <v>1340</v>
      </c>
      <c r="AJ24" s="7">
        <v>6.3</v>
      </c>
      <c r="AK24" s="7">
        <v>-7.29</v>
      </c>
      <c r="AL24" s="7">
        <v>2.17</v>
      </c>
      <c r="AM24" s="7">
        <v>107</v>
      </c>
      <c r="AN24" s="7">
        <v>0.71619999999999995</v>
      </c>
      <c r="AO24" s="7">
        <v>0.19070000000000001</v>
      </c>
      <c r="AP24" s="7">
        <v>21726504.440000001</v>
      </c>
      <c r="AQ24" s="7">
        <v>1315</v>
      </c>
      <c r="AR24" s="7">
        <v>163.96892</v>
      </c>
      <c r="AS24" s="7">
        <v>363.70376590000001</v>
      </c>
      <c r="AT24" s="7">
        <v>453.2528992</v>
      </c>
      <c r="AU24" s="7">
        <v>443.90893999999997</v>
      </c>
      <c r="AV24" s="7">
        <v>530.64437869999995</v>
      </c>
      <c r="AW24" s="7">
        <v>618.75480000000005</v>
      </c>
      <c r="AX24" s="7">
        <v>166.9406128</v>
      </c>
      <c r="AY24" s="7">
        <v>104.693504</v>
      </c>
      <c r="AZ24" s="7">
        <v>7</v>
      </c>
      <c r="BA24" s="7">
        <v>2</v>
      </c>
      <c r="BB24" s="7">
        <v>6218023.2379999999</v>
      </c>
      <c r="BC24" s="7">
        <f t="shared" si="0"/>
        <v>4625516.7889999999</v>
      </c>
      <c r="BD24" s="7">
        <f t="shared" si="1"/>
        <v>-0.34428724867827953</v>
      </c>
      <c r="BE24" s="7">
        <f t="shared" si="2"/>
        <v>-0.25611136981086979</v>
      </c>
      <c r="BF24" s="7">
        <v>0</v>
      </c>
      <c r="BG24" s="7">
        <v>0</v>
      </c>
      <c r="BH24" s="7">
        <v>0</v>
      </c>
      <c r="BI24" s="7">
        <v>0</v>
      </c>
      <c r="BJ24" s="7" t="s">
        <v>63</v>
      </c>
      <c r="BK24" s="8">
        <v>237</v>
      </c>
      <c r="BL24" s="8"/>
      <c r="BM24" s="8"/>
      <c r="BN24" s="8" t="b">
        <f t="shared" si="3"/>
        <v>1</v>
      </c>
      <c r="BO24" s="8"/>
    </row>
    <row r="25" spans="1:67" x14ac:dyDescent="0.6">
      <c r="A25" s="7">
        <v>24</v>
      </c>
      <c r="B25" s="7">
        <v>-381055.98599999998</v>
      </c>
      <c r="C25" s="7">
        <v>-151.90313230000001</v>
      </c>
      <c r="D25" s="7">
        <v>61.497725469999999</v>
      </c>
      <c r="E25" s="7">
        <v>420</v>
      </c>
      <c r="F25" s="7">
        <v>10.4</v>
      </c>
      <c r="G25" s="7">
        <v>11.2</v>
      </c>
      <c r="H25" s="7">
        <v>11.9</v>
      </c>
      <c r="I25" s="7">
        <v>1.5</v>
      </c>
      <c r="J25" s="7">
        <v>448</v>
      </c>
      <c r="K25" s="7">
        <v>603</v>
      </c>
      <c r="L25" s="7">
        <v>522</v>
      </c>
      <c r="M25" s="7">
        <v>74</v>
      </c>
      <c r="N25" s="7">
        <v>6090046.8619999997</v>
      </c>
      <c r="O25" s="7">
        <v>341.52100000000002</v>
      </c>
      <c r="P25" s="7">
        <v>137</v>
      </c>
      <c r="Q25" s="7">
        <v>3449</v>
      </c>
      <c r="R25" s="7">
        <v>1320</v>
      </c>
      <c r="S25" s="7">
        <v>12</v>
      </c>
      <c r="T25" s="7">
        <v>88</v>
      </c>
      <c r="U25" s="7">
        <v>45504</v>
      </c>
      <c r="V25" s="7">
        <v>3840.9099120000001</v>
      </c>
      <c r="W25" s="7">
        <v>7158.2597660000001</v>
      </c>
      <c r="X25" s="7">
        <v>0.66810000000000003</v>
      </c>
      <c r="Y25" s="7">
        <v>-3.95E-2</v>
      </c>
      <c r="Z25" s="7">
        <v>-0.15770000000000001</v>
      </c>
      <c r="AA25" s="7">
        <v>-0.52271428600000003</v>
      </c>
      <c r="AB25" s="7">
        <v>2.8378377999999999E-2</v>
      </c>
      <c r="AC25" s="7">
        <v>1.05</v>
      </c>
      <c r="AD25" s="7">
        <v>341.15</v>
      </c>
      <c r="AE25" s="7">
        <v>88.062799999999996</v>
      </c>
      <c r="AF25" s="7">
        <v>781</v>
      </c>
      <c r="AG25" s="7">
        <v>244</v>
      </c>
      <c r="AH25" s="7">
        <v>3397</v>
      </c>
      <c r="AI25" s="7">
        <v>1340</v>
      </c>
      <c r="AJ25" s="7">
        <v>6.3</v>
      </c>
      <c r="AK25" s="7">
        <v>-7.29</v>
      </c>
      <c r="AL25" s="7">
        <v>2.17</v>
      </c>
      <c r="AM25" s="7">
        <v>107</v>
      </c>
      <c r="AN25" s="7">
        <v>0.71619999999999995</v>
      </c>
      <c r="AO25" s="7">
        <v>0.19070000000000001</v>
      </c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>
        <v>7</v>
      </c>
      <c r="BA25" s="7">
        <v>2</v>
      </c>
      <c r="BB25" s="7">
        <v>6090046.8619999997</v>
      </c>
      <c r="BC25" s="7">
        <f t="shared" si="0"/>
        <v>5708990.8760000002</v>
      </c>
      <c r="BD25" s="7">
        <f t="shared" si="1"/>
        <v>-6.67466447707806E-2</v>
      </c>
      <c r="BE25" s="7">
        <f t="shared" si="2"/>
        <v>-6.2570287985412809E-2</v>
      </c>
      <c r="BF25" s="7">
        <v>0</v>
      </c>
      <c r="BG25" s="7">
        <v>0</v>
      </c>
      <c r="BH25" s="7">
        <v>0</v>
      </c>
      <c r="BI25" s="7">
        <v>0</v>
      </c>
      <c r="BJ25" s="7" t="s">
        <v>63</v>
      </c>
      <c r="BK25" s="8">
        <v>237</v>
      </c>
      <c r="BL25" s="8"/>
      <c r="BM25" s="8"/>
      <c r="BN25" s="8" t="b">
        <f t="shared" si="3"/>
        <v>1</v>
      </c>
      <c r="BO25" s="8"/>
    </row>
    <row r="26" spans="1:67" x14ac:dyDescent="0.6">
      <c r="A26" s="7">
        <v>25</v>
      </c>
      <c r="B26" s="7">
        <v>3278.040516</v>
      </c>
      <c r="C26" s="7">
        <v>-121.5840316</v>
      </c>
      <c r="D26" s="7">
        <v>48.804798210000001</v>
      </c>
      <c r="E26" s="7">
        <v>1155</v>
      </c>
      <c r="F26" s="7">
        <v>12.4</v>
      </c>
      <c r="G26" s="7">
        <v>12.6</v>
      </c>
      <c r="H26" s="7">
        <v>13</v>
      </c>
      <c r="I26" s="7">
        <v>0.60000039999999999</v>
      </c>
      <c r="J26" s="7">
        <v>1123</v>
      </c>
      <c r="K26" s="7">
        <v>1057</v>
      </c>
      <c r="L26" s="7">
        <v>1016</v>
      </c>
      <c r="M26" s="7">
        <v>-107</v>
      </c>
      <c r="N26" s="7">
        <v>37779.970589999997</v>
      </c>
      <c r="O26" s="7">
        <v>0.252</v>
      </c>
      <c r="P26" s="7">
        <v>1011</v>
      </c>
      <c r="Q26" s="7">
        <v>1449</v>
      </c>
      <c r="R26" s="7">
        <v>1238</v>
      </c>
      <c r="S26" s="7">
        <v>23.5</v>
      </c>
      <c r="T26" s="7">
        <v>150</v>
      </c>
      <c r="U26" s="7">
        <v>697</v>
      </c>
      <c r="V26" s="7">
        <v>652.69000240000003</v>
      </c>
      <c r="W26" s="7">
        <v>1161.280029</v>
      </c>
      <c r="X26" s="7">
        <v>-0.4551</v>
      </c>
      <c r="Y26" s="7">
        <v>-0.55679999999999996</v>
      </c>
      <c r="Z26" s="7">
        <v>-0.80049999999999999</v>
      </c>
      <c r="AA26" s="7">
        <v>-0.33928571400000002</v>
      </c>
      <c r="AB26" s="7">
        <v>-0.55402702699999995</v>
      </c>
      <c r="AC26" s="7">
        <v>-20.498999999999999</v>
      </c>
      <c r="AD26" s="7">
        <v>0.249</v>
      </c>
      <c r="AE26" s="7">
        <v>6.0000000000000001E-3</v>
      </c>
      <c r="AF26" s="7">
        <v>43</v>
      </c>
      <c r="AG26" s="7">
        <v>1011</v>
      </c>
      <c r="AH26" s="7">
        <v>1449</v>
      </c>
      <c r="AI26" s="7">
        <v>1238</v>
      </c>
      <c r="AJ26" s="7">
        <v>26.4</v>
      </c>
      <c r="AK26" s="7">
        <v>-2.13</v>
      </c>
      <c r="AL26" s="7">
        <v>2.0499999999999998</v>
      </c>
      <c r="AM26" s="7">
        <v>20</v>
      </c>
      <c r="AN26" s="7">
        <v>0.67949999999999999</v>
      </c>
      <c r="AO26" s="7">
        <v>0.45810000000000001</v>
      </c>
      <c r="AP26" s="7">
        <v>22732.555359999998</v>
      </c>
      <c r="AQ26" s="7">
        <v>41</v>
      </c>
      <c r="AR26" s="7">
        <v>12.005406000000001</v>
      </c>
      <c r="AS26" s="7">
        <v>21.25933075</v>
      </c>
      <c r="AT26" s="7">
        <v>28.74882698</v>
      </c>
      <c r="AU26" s="7">
        <v>28.318864999999999</v>
      </c>
      <c r="AV26" s="7">
        <v>35.602680210000003</v>
      </c>
      <c r="AW26" s="7">
        <v>44.747577999999997</v>
      </c>
      <c r="AX26" s="7">
        <v>14.343349460000001</v>
      </c>
      <c r="AY26" s="7">
        <v>9.3407344999999999</v>
      </c>
      <c r="AZ26" s="7">
        <v>6</v>
      </c>
      <c r="BA26" s="7">
        <v>7</v>
      </c>
      <c r="BB26" s="7">
        <v>37779.970589999997</v>
      </c>
      <c r="BC26" s="7">
        <f t="shared" si="0"/>
        <v>41058.011105999998</v>
      </c>
      <c r="BD26" s="7">
        <f t="shared" si="1"/>
        <v>7.9839242761590212E-2</v>
      </c>
      <c r="BE26" s="7">
        <f t="shared" si="2"/>
        <v>8.6766624346384949E-2</v>
      </c>
      <c r="BF26" s="7">
        <v>0</v>
      </c>
      <c r="BG26" s="7">
        <v>0</v>
      </c>
      <c r="BH26" s="7">
        <v>1</v>
      </c>
      <c r="BI26" s="7">
        <v>1985</v>
      </c>
      <c r="BJ26" s="7" t="s">
        <v>64</v>
      </c>
      <c r="BK26" s="8">
        <v>226</v>
      </c>
      <c r="BL26" s="8" t="b">
        <f>AZ26&lt;7</f>
        <v>1</v>
      </c>
      <c r="BM26" s="8" t="b">
        <f>AND(BL26=TRUE,BF27=0)</f>
        <v>0</v>
      </c>
      <c r="BN26" s="8" t="b">
        <f t="shared" si="3"/>
        <v>0</v>
      </c>
      <c r="BO26" s="8" t="b">
        <f>AND(BN26=TRUE,BF26=0)</f>
        <v>0</v>
      </c>
    </row>
    <row r="27" spans="1:67" x14ac:dyDescent="0.6">
      <c r="A27" s="7">
        <v>26</v>
      </c>
      <c r="B27" s="7">
        <v>-3662210.8420000002</v>
      </c>
      <c r="C27" s="7">
        <v>-147.13579490000001</v>
      </c>
      <c r="D27" s="7">
        <v>61.033080409999997</v>
      </c>
      <c r="E27" s="7">
        <v>115</v>
      </c>
      <c r="F27" s="7">
        <v>12.2</v>
      </c>
      <c r="G27" s="7">
        <v>12.4</v>
      </c>
      <c r="H27" s="7">
        <v>12.8</v>
      </c>
      <c r="I27" s="7">
        <v>0.60000039999999999</v>
      </c>
      <c r="J27" s="7">
        <v>947</v>
      </c>
      <c r="K27" s="7">
        <v>1120</v>
      </c>
      <c r="L27" s="7">
        <v>1001</v>
      </c>
      <c r="M27" s="7">
        <v>54</v>
      </c>
      <c r="N27" s="7">
        <v>6655477.2599999998</v>
      </c>
      <c r="O27" s="7">
        <v>1.288</v>
      </c>
      <c r="P27" s="7">
        <v>535</v>
      </c>
      <c r="Q27" s="7">
        <v>1060</v>
      </c>
      <c r="R27" s="7">
        <v>830</v>
      </c>
      <c r="S27" s="7">
        <v>18</v>
      </c>
      <c r="T27" s="7">
        <v>58</v>
      </c>
      <c r="U27" s="7">
        <v>1974</v>
      </c>
      <c r="V27" s="7">
        <v>938.14398189999997</v>
      </c>
      <c r="W27" s="7">
        <v>1418.540039</v>
      </c>
      <c r="X27" s="7">
        <v>0.85350000000000004</v>
      </c>
      <c r="Y27" s="7">
        <v>0.46700000000000003</v>
      </c>
      <c r="Z27" s="7">
        <v>-3.3500000000000002E-2</v>
      </c>
      <c r="AA27" s="7">
        <v>-0.28857142899999999</v>
      </c>
      <c r="AB27" s="7">
        <v>0.29324324299999999</v>
      </c>
      <c r="AC27" s="7">
        <v>10.85</v>
      </c>
      <c r="AD27" s="7">
        <v>1.2849999999999999</v>
      </c>
      <c r="AE27" s="7">
        <v>5.3900000000000003E-2</v>
      </c>
      <c r="AF27" s="7">
        <v>83</v>
      </c>
      <c r="AG27" s="7">
        <v>571</v>
      </c>
      <c r="AH27" s="7">
        <v>1054</v>
      </c>
      <c r="AI27" s="7">
        <v>846</v>
      </c>
      <c r="AJ27" s="7">
        <v>14.4</v>
      </c>
      <c r="AK27" s="7">
        <v>-1.6</v>
      </c>
      <c r="AL27" s="7">
        <v>3.19</v>
      </c>
      <c r="AM27" s="7">
        <v>51</v>
      </c>
      <c r="AN27" s="7">
        <v>0.94589999999999996</v>
      </c>
      <c r="AO27" s="7">
        <v>0.53049999999999997</v>
      </c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>
        <v>7</v>
      </c>
      <c r="BA27" s="7">
        <v>2</v>
      </c>
      <c r="BB27" s="7">
        <v>6655477.2599999998</v>
      </c>
      <c r="BC27" s="7">
        <f t="shared" si="0"/>
        <v>2993266.4179999996</v>
      </c>
      <c r="BD27" s="7">
        <f t="shared" si="1"/>
        <v>-1.2234830885674943</v>
      </c>
      <c r="BE27" s="7">
        <f t="shared" si="2"/>
        <v>-0.5502551806480066</v>
      </c>
      <c r="BF27" s="7">
        <v>1</v>
      </c>
      <c r="BG27" s="7">
        <v>0</v>
      </c>
      <c r="BH27" s="7">
        <v>0</v>
      </c>
      <c r="BI27" s="7">
        <v>0</v>
      </c>
      <c r="BJ27" s="7" t="s">
        <v>65</v>
      </c>
      <c r="BK27" s="8">
        <v>14</v>
      </c>
      <c r="BL27" s="8"/>
      <c r="BM27" s="8"/>
      <c r="BN27" s="8" t="b">
        <f t="shared" si="3"/>
        <v>1</v>
      </c>
      <c r="BO27" s="8"/>
    </row>
    <row r="28" spans="1:67" x14ac:dyDescent="0.6">
      <c r="A28" s="7">
        <v>27</v>
      </c>
      <c r="B28" s="7">
        <v>789877.95790000004</v>
      </c>
      <c r="C28" s="7">
        <v>-133.90421499999999</v>
      </c>
      <c r="D28" s="7">
        <v>58.5465272</v>
      </c>
      <c r="E28" s="7">
        <v>9</v>
      </c>
      <c r="F28" s="7">
        <v>11</v>
      </c>
      <c r="G28" s="7">
        <v>11.7</v>
      </c>
      <c r="H28" s="7">
        <v>12</v>
      </c>
      <c r="I28" s="7">
        <v>1</v>
      </c>
      <c r="J28" s="7">
        <v>607</v>
      </c>
      <c r="K28" s="7">
        <v>593</v>
      </c>
      <c r="L28" s="7">
        <v>625</v>
      </c>
      <c r="M28" s="7">
        <v>18</v>
      </c>
      <c r="N28" s="7">
        <v>11732037.699999999</v>
      </c>
      <c r="O28" s="7">
        <v>91.099000000000004</v>
      </c>
      <c r="P28" s="7">
        <v>0</v>
      </c>
      <c r="Q28" s="7">
        <v>2062</v>
      </c>
      <c r="R28" s="7">
        <v>1267</v>
      </c>
      <c r="S28" s="7">
        <v>6</v>
      </c>
      <c r="T28" s="7">
        <v>157</v>
      </c>
      <c r="U28" s="7">
        <v>28942</v>
      </c>
      <c r="V28" s="7">
        <v>1219.7700199999999</v>
      </c>
      <c r="W28" s="7">
        <v>2928.110107</v>
      </c>
      <c r="X28" s="7">
        <v>-0.59289999999999998</v>
      </c>
      <c r="Y28" s="7">
        <v>-0.9829</v>
      </c>
      <c r="Z28" s="7">
        <v>-0.49419999999999997</v>
      </c>
      <c r="AA28" s="7">
        <v>-1.281428571</v>
      </c>
      <c r="AB28" s="7">
        <v>-0.801891892</v>
      </c>
      <c r="AC28" s="7">
        <v>-29.67</v>
      </c>
      <c r="AD28" s="7">
        <v>91.052000000000007</v>
      </c>
      <c r="AE28" s="7">
        <v>23.8232</v>
      </c>
      <c r="AF28" s="7">
        <v>782</v>
      </c>
      <c r="AG28" s="7">
        <v>78</v>
      </c>
      <c r="AH28" s="7">
        <v>2002</v>
      </c>
      <c r="AI28" s="7">
        <v>1280</v>
      </c>
      <c r="AJ28" s="7">
        <v>3.9</v>
      </c>
      <c r="AK28" s="7">
        <v>-10.94</v>
      </c>
      <c r="AL28" s="7">
        <v>1.69</v>
      </c>
      <c r="AM28" s="7">
        <v>71</v>
      </c>
      <c r="AN28" s="7">
        <v>0.8861</v>
      </c>
      <c r="AO28" s="7">
        <v>0.313</v>
      </c>
      <c r="AP28" s="7">
        <v>3608280.3969999999</v>
      </c>
      <c r="AQ28" s="7">
        <v>1508</v>
      </c>
      <c r="AR28" s="7">
        <v>31.821482</v>
      </c>
      <c r="AS28" s="7">
        <v>120.3572693</v>
      </c>
      <c r="AT28" s="7">
        <v>172.35104369999999</v>
      </c>
      <c r="AU28" s="7">
        <v>168.4102</v>
      </c>
      <c r="AV28" s="7">
        <v>211.40353390000001</v>
      </c>
      <c r="AW28" s="7">
        <v>294.49765000000002</v>
      </c>
      <c r="AX28" s="7">
        <v>91.046264649999998</v>
      </c>
      <c r="AY28" s="7">
        <v>60.699885999999999</v>
      </c>
      <c r="AZ28" s="7">
        <v>4</v>
      </c>
      <c r="BA28" s="7">
        <v>1</v>
      </c>
      <c r="BB28" s="7">
        <v>11732037.699999999</v>
      </c>
      <c r="BC28" s="7">
        <f t="shared" si="0"/>
        <v>12521915.6579</v>
      </c>
      <c r="BD28" s="7">
        <f t="shared" si="1"/>
        <v>6.3079642083491566E-2</v>
      </c>
      <c r="BE28" s="7">
        <f t="shared" si="2"/>
        <v>6.7326578561881095E-2</v>
      </c>
      <c r="BF28" s="7">
        <v>0</v>
      </c>
      <c r="BG28" s="7">
        <v>0</v>
      </c>
      <c r="BH28" s="7">
        <v>0</v>
      </c>
      <c r="BI28" s="7">
        <v>0</v>
      </c>
      <c r="BJ28" s="7" t="s">
        <v>66</v>
      </c>
      <c r="BK28" s="8">
        <v>158</v>
      </c>
      <c r="BL28" s="8" t="b">
        <f t="shared" ref="BL28:BL47" si="5">AZ28&lt;7</f>
        <v>1</v>
      </c>
      <c r="BM28" s="8" t="b">
        <f>AND(BL28=TRUE,BF29=0)</f>
        <v>1</v>
      </c>
      <c r="BN28" s="8" t="b">
        <f t="shared" si="3"/>
        <v>0</v>
      </c>
      <c r="BO28" s="8" t="b">
        <f>AND(BN28=TRUE,BF28=0)</f>
        <v>0</v>
      </c>
    </row>
    <row r="29" spans="1:67" x14ac:dyDescent="0.6">
      <c r="A29" s="7">
        <v>28</v>
      </c>
      <c r="B29" s="7">
        <v>4609309.1569999997</v>
      </c>
      <c r="C29" s="7">
        <v>-133.717128</v>
      </c>
      <c r="D29" s="7">
        <v>58.798694699999999</v>
      </c>
      <c r="E29" s="7">
        <v>164</v>
      </c>
      <c r="F29" s="7">
        <v>8.6999999999999993</v>
      </c>
      <c r="G29" s="7">
        <v>9.4</v>
      </c>
      <c r="H29" s="7">
        <v>9.6</v>
      </c>
      <c r="I29" s="7">
        <v>0.90000060000000004</v>
      </c>
      <c r="J29" s="7">
        <v>693</v>
      </c>
      <c r="K29" s="7">
        <v>679</v>
      </c>
      <c r="L29" s="7">
        <v>704</v>
      </c>
      <c r="M29" s="7">
        <v>11</v>
      </c>
      <c r="N29" s="7">
        <v>89432.871780000001</v>
      </c>
      <c r="O29" s="7">
        <v>148.73400000000001</v>
      </c>
      <c r="P29" s="7">
        <v>103</v>
      </c>
      <c r="Q29" s="7">
        <v>2283</v>
      </c>
      <c r="R29" s="7">
        <v>1686</v>
      </c>
      <c r="S29" s="7">
        <v>8</v>
      </c>
      <c r="T29" s="7">
        <v>76</v>
      </c>
      <c r="U29" s="7">
        <v>36041</v>
      </c>
      <c r="V29" s="7">
        <v>1605.01001</v>
      </c>
      <c r="W29" s="7">
        <v>5695.3798829999996</v>
      </c>
      <c r="X29" s="7">
        <v>-0.56969999999999998</v>
      </c>
      <c r="Y29" s="7">
        <v>-0.87670000000000003</v>
      </c>
      <c r="Z29" s="7">
        <v>-0.49080000000000001</v>
      </c>
      <c r="AA29" s="7">
        <v>-1.230714286</v>
      </c>
      <c r="AB29" s="7">
        <v>-0.75640540499999998</v>
      </c>
      <c r="AC29" s="7">
        <v>-27.986999999999998</v>
      </c>
      <c r="AD29" s="7">
        <v>148.57</v>
      </c>
      <c r="AE29" s="7">
        <v>38.862699999999997</v>
      </c>
      <c r="AF29" s="7">
        <v>617</v>
      </c>
      <c r="AG29" s="7">
        <v>175</v>
      </c>
      <c r="AH29" s="7">
        <v>2208</v>
      </c>
      <c r="AI29" s="7">
        <v>1703</v>
      </c>
      <c r="AJ29" s="7">
        <v>3.9</v>
      </c>
      <c r="AK29" s="7">
        <v>-10.24</v>
      </c>
      <c r="AL29" s="7">
        <v>1.62</v>
      </c>
      <c r="AM29" s="7">
        <v>60</v>
      </c>
      <c r="AN29" s="7">
        <v>0.83979999999999999</v>
      </c>
      <c r="AO29" s="7">
        <v>0.29330000000000001</v>
      </c>
      <c r="AP29" s="7">
        <v>6122317.4479999999</v>
      </c>
      <c r="AQ29" s="7">
        <v>1561</v>
      </c>
      <c r="AR29" s="7">
        <v>65.783370000000005</v>
      </c>
      <c r="AS29" s="7">
        <v>271.71655270000002</v>
      </c>
      <c r="AT29" s="7">
        <v>350.87442019999997</v>
      </c>
      <c r="AU29" s="7">
        <v>327.97881999999998</v>
      </c>
      <c r="AV29" s="7">
        <v>395.95285030000002</v>
      </c>
      <c r="AW29" s="7">
        <v>441.56150000000002</v>
      </c>
      <c r="AX29" s="7">
        <v>124.2362976</v>
      </c>
      <c r="AY29" s="7">
        <v>84.675803999999999</v>
      </c>
      <c r="AZ29" s="7">
        <v>1</v>
      </c>
      <c r="BA29" s="7">
        <v>7</v>
      </c>
      <c r="BB29" s="7">
        <v>89432.871780000001</v>
      </c>
      <c r="BC29" s="7">
        <f t="shared" si="0"/>
        <v>4698742.0287799994</v>
      </c>
      <c r="BD29" s="7">
        <f t="shared" si="1"/>
        <v>0.98096663506269988</v>
      </c>
      <c r="BE29" s="7">
        <f t="shared" si="2"/>
        <v>51.539317314316477</v>
      </c>
      <c r="BF29" s="7">
        <v>0</v>
      </c>
      <c r="BG29" s="7">
        <v>0</v>
      </c>
      <c r="BH29" s="7">
        <v>1</v>
      </c>
      <c r="BI29" s="7">
        <v>1992</v>
      </c>
      <c r="BJ29" s="7" t="s">
        <v>67</v>
      </c>
      <c r="BK29" s="8">
        <v>185</v>
      </c>
      <c r="BL29" s="8" t="b">
        <f t="shared" si="5"/>
        <v>1</v>
      </c>
      <c r="BM29" s="8" t="b">
        <f>AND(BL29=TRUE,BF30=0)</f>
        <v>0</v>
      </c>
      <c r="BN29" s="8" t="b">
        <f t="shared" si="3"/>
        <v>0</v>
      </c>
      <c r="BO29" s="8" t="b">
        <f>AND(BN29=TRUE,BF29=0)</f>
        <v>0</v>
      </c>
    </row>
    <row r="30" spans="1:67" x14ac:dyDescent="0.6">
      <c r="A30" s="7">
        <v>29</v>
      </c>
      <c r="B30" s="7">
        <v>285186.81679999997</v>
      </c>
      <c r="C30" s="7">
        <v>-134.9249331</v>
      </c>
      <c r="D30" s="7">
        <v>57.010100960000003</v>
      </c>
      <c r="E30" s="7">
        <v>595</v>
      </c>
      <c r="F30" s="7">
        <v>8.6</v>
      </c>
      <c r="G30" s="7">
        <v>9</v>
      </c>
      <c r="H30" s="7">
        <v>9.4</v>
      </c>
      <c r="I30" s="7">
        <v>0.79999924</v>
      </c>
      <c r="J30" s="7">
        <v>1435</v>
      </c>
      <c r="K30" s="7">
        <v>1484</v>
      </c>
      <c r="L30" s="7">
        <v>1494</v>
      </c>
      <c r="M30" s="7">
        <v>59</v>
      </c>
      <c r="N30" s="7">
        <v>180.10448830000001</v>
      </c>
      <c r="O30" s="7">
        <v>1.73</v>
      </c>
      <c r="P30" s="7">
        <v>545</v>
      </c>
      <c r="Q30" s="7">
        <v>1598</v>
      </c>
      <c r="R30" s="7">
        <v>1224</v>
      </c>
      <c r="S30" s="7">
        <v>17</v>
      </c>
      <c r="T30" s="7">
        <v>93</v>
      </c>
      <c r="U30" s="7">
        <v>3792</v>
      </c>
      <c r="V30" s="7">
        <v>294.98400880000003</v>
      </c>
      <c r="W30" s="7">
        <v>629.73699950000002</v>
      </c>
      <c r="X30" s="7">
        <v>-0.59930000000000005</v>
      </c>
      <c r="Y30" s="7">
        <v>-0.54490000000000005</v>
      </c>
      <c r="Z30" s="7">
        <v>-0.47620000000000001</v>
      </c>
      <c r="AA30" s="7">
        <v>-0.84328571399999996</v>
      </c>
      <c r="AB30" s="7">
        <v>-0.59748648599999998</v>
      </c>
      <c r="AC30" s="7">
        <v>-22.106999999999999</v>
      </c>
      <c r="AD30" s="7">
        <v>1.726</v>
      </c>
      <c r="AE30" s="7">
        <v>9.6600000000000005E-2</v>
      </c>
      <c r="AF30" s="7">
        <v>127</v>
      </c>
      <c r="AG30" s="7">
        <v>640</v>
      </c>
      <c r="AH30" s="7">
        <v>1578</v>
      </c>
      <c r="AI30" s="7">
        <v>1215</v>
      </c>
      <c r="AJ30" s="7">
        <v>15.6</v>
      </c>
      <c r="AK30" s="7">
        <v>-5.74</v>
      </c>
      <c r="AL30" s="7">
        <v>1.8</v>
      </c>
      <c r="AM30" s="7">
        <v>22</v>
      </c>
      <c r="AN30" s="7">
        <v>1.0905</v>
      </c>
      <c r="AO30" s="7">
        <v>0.42280000000000001</v>
      </c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>
        <v>6</v>
      </c>
      <c r="BA30" s="7">
        <v>3</v>
      </c>
      <c r="BB30" s="7">
        <v>180.10448830000001</v>
      </c>
      <c r="BC30" s="7">
        <f t="shared" si="0"/>
        <v>285366.92128829996</v>
      </c>
      <c r="BD30" s="7">
        <f t="shared" si="1"/>
        <v>0.99936886697488658</v>
      </c>
      <c r="BE30" s="7">
        <f t="shared" si="2"/>
        <v>1583.452025498467</v>
      </c>
      <c r="BF30" s="7">
        <v>1</v>
      </c>
      <c r="BG30" s="7">
        <v>0</v>
      </c>
      <c r="BH30" s="7">
        <v>1</v>
      </c>
      <c r="BI30" s="7">
        <v>1993</v>
      </c>
      <c r="BJ30" s="7" t="s">
        <v>68</v>
      </c>
      <c r="BK30" s="8">
        <v>31</v>
      </c>
      <c r="BL30" s="8" t="b">
        <f t="shared" si="5"/>
        <v>1</v>
      </c>
      <c r="BM30" s="8" t="b">
        <f>AND(BL30=TRUE,BF31=0)</f>
        <v>1</v>
      </c>
      <c r="BN30" s="8" t="b">
        <f t="shared" si="3"/>
        <v>0</v>
      </c>
      <c r="BO30" s="8" t="b">
        <f>AND(BN30=TRUE,BF30=0)</f>
        <v>0</v>
      </c>
    </row>
    <row r="31" spans="1:67" x14ac:dyDescent="0.6">
      <c r="A31" s="7">
        <v>30</v>
      </c>
      <c r="B31" s="7">
        <v>2988469.1120000002</v>
      </c>
      <c r="C31" s="7">
        <v>-131.81566799999999</v>
      </c>
      <c r="D31" s="7">
        <v>56.832095639999999</v>
      </c>
      <c r="E31" s="7">
        <v>141</v>
      </c>
      <c r="F31" s="7">
        <v>12.5</v>
      </c>
      <c r="G31" s="7">
        <v>12.6</v>
      </c>
      <c r="H31" s="7">
        <v>13</v>
      </c>
      <c r="I31" s="7">
        <v>0.5</v>
      </c>
      <c r="J31" s="7">
        <v>627</v>
      </c>
      <c r="K31" s="7">
        <v>608</v>
      </c>
      <c r="L31" s="7">
        <v>596</v>
      </c>
      <c r="M31" s="7">
        <v>-31</v>
      </c>
      <c r="N31" s="7">
        <v>11289143.75</v>
      </c>
      <c r="O31" s="7">
        <v>136.26400000000001</v>
      </c>
      <c r="P31" s="7">
        <v>62</v>
      </c>
      <c r="Q31" s="7">
        <v>2412</v>
      </c>
      <c r="R31" s="7">
        <v>1090</v>
      </c>
      <c r="S31" s="7">
        <v>12</v>
      </c>
      <c r="T31" s="7">
        <v>101</v>
      </c>
      <c r="U31" s="7">
        <v>27788</v>
      </c>
      <c r="V31" s="7">
        <v>1778.76001</v>
      </c>
      <c r="W31" s="7">
        <v>3939.8100589999999</v>
      </c>
      <c r="X31" s="7">
        <v>-0.52259999999999995</v>
      </c>
      <c r="Y31" s="7">
        <v>-0.60029999999999994</v>
      </c>
      <c r="Z31" s="7">
        <v>-0.39679999999999999</v>
      </c>
      <c r="AA31" s="7">
        <v>-1.4735714289999999</v>
      </c>
      <c r="AB31" s="7">
        <v>-0.68951351400000005</v>
      </c>
      <c r="AC31" s="7">
        <v>-25.512</v>
      </c>
      <c r="AD31" s="7">
        <v>136.27000000000001</v>
      </c>
      <c r="AE31" s="7">
        <v>29.9375</v>
      </c>
      <c r="AF31" s="7">
        <v>602</v>
      </c>
      <c r="AG31" s="7">
        <v>156</v>
      </c>
      <c r="AH31" s="7">
        <v>2385</v>
      </c>
      <c r="AI31" s="7">
        <v>1120</v>
      </c>
      <c r="AJ31" s="7">
        <v>8.1</v>
      </c>
      <c r="AK31" s="7">
        <v>-10.5</v>
      </c>
      <c r="AL31" s="7">
        <v>2.69</v>
      </c>
      <c r="AM31" s="7">
        <v>57</v>
      </c>
      <c r="AN31" s="7">
        <v>1.1012</v>
      </c>
      <c r="AO31" s="7">
        <v>0.36549999999999999</v>
      </c>
      <c r="AP31" s="7">
        <v>4826700.0010000002</v>
      </c>
      <c r="AQ31" s="7">
        <v>1678</v>
      </c>
      <c r="AR31" s="7">
        <v>66.556640000000002</v>
      </c>
      <c r="AS31" s="7">
        <v>194.36447140000001</v>
      </c>
      <c r="AT31" s="7">
        <v>251.87393950000001</v>
      </c>
      <c r="AU31" s="7">
        <v>259.24432000000002</v>
      </c>
      <c r="AV31" s="7">
        <v>334.15238950000003</v>
      </c>
      <c r="AW31" s="7">
        <v>388.91843</v>
      </c>
      <c r="AX31" s="7">
        <v>139.78791810000001</v>
      </c>
      <c r="AY31" s="7">
        <v>78.199839999999995</v>
      </c>
      <c r="AZ31" s="7">
        <v>3</v>
      </c>
      <c r="BA31" s="7">
        <v>1</v>
      </c>
      <c r="BB31" s="7">
        <v>11289143.75</v>
      </c>
      <c r="BC31" s="7">
        <f t="shared" si="0"/>
        <v>14277612.862</v>
      </c>
      <c r="BD31" s="7">
        <f t="shared" si="1"/>
        <v>0.20931153834222793</v>
      </c>
      <c r="BE31" s="7">
        <f t="shared" si="2"/>
        <v>0.26472061816025683</v>
      </c>
      <c r="BF31" s="7">
        <v>0</v>
      </c>
      <c r="BG31" s="7">
        <v>0</v>
      </c>
      <c r="BH31" s="7">
        <v>0</v>
      </c>
      <c r="BI31" s="7">
        <v>0</v>
      </c>
      <c r="BJ31" s="7" t="s">
        <v>69</v>
      </c>
      <c r="BK31" s="8">
        <v>189</v>
      </c>
      <c r="BL31" s="8" t="b">
        <f t="shared" si="5"/>
        <v>1</v>
      </c>
      <c r="BM31" s="8" t="b">
        <f>AND(BL31=TRUE,BF32=0)</f>
        <v>1</v>
      </c>
      <c r="BN31" s="8" t="b">
        <f t="shared" si="3"/>
        <v>0</v>
      </c>
      <c r="BO31" s="8" t="b">
        <f>AND(BN31=TRUE,BF31=0)</f>
        <v>0</v>
      </c>
    </row>
    <row r="32" spans="1:67" x14ac:dyDescent="0.6">
      <c r="A32" s="7">
        <v>31</v>
      </c>
      <c r="B32" s="7">
        <v>622485.14670000004</v>
      </c>
      <c r="C32" s="7">
        <v>-129.25676859999999</v>
      </c>
      <c r="D32" s="7">
        <v>53.980841179999999</v>
      </c>
      <c r="E32" s="7">
        <v>600</v>
      </c>
      <c r="F32" s="7">
        <v>10.5</v>
      </c>
      <c r="G32" s="7">
        <v>10.6</v>
      </c>
      <c r="H32" s="7">
        <v>11.1</v>
      </c>
      <c r="I32" s="7">
        <v>0.60000039999999999</v>
      </c>
      <c r="J32" s="7">
        <v>1922</v>
      </c>
      <c r="K32" s="7">
        <v>1742</v>
      </c>
      <c r="L32" s="7">
        <v>1433</v>
      </c>
      <c r="M32" s="7">
        <v>-489</v>
      </c>
      <c r="N32" s="7">
        <v>0.26594954599999998</v>
      </c>
      <c r="O32" s="7">
        <v>0.38600000000000001</v>
      </c>
      <c r="P32" s="7">
        <v>475</v>
      </c>
      <c r="Q32" s="7">
        <v>720</v>
      </c>
      <c r="R32" s="7">
        <v>577</v>
      </c>
      <c r="S32" s="7">
        <v>18.700000800000002</v>
      </c>
      <c r="T32" s="7">
        <v>340</v>
      </c>
      <c r="U32" s="7">
        <v>739</v>
      </c>
      <c r="V32" s="7">
        <v>857.55798340000001</v>
      </c>
      <c r="W32" s="7">
        <v>1778.4499510000001</v>
      </c>
      <c r="X32" s="7">
        <v>-1.3156000000000001</v>
      </c>
      <c r="Y32" s="7">
        <v>-0.87970000000000004</v>
      </c>
      <c r="Z32" s="7">
        <v>-0.76549999999999996</v>
      </c>
      <c r="AA32" s="7">
        <v>-1.827571429</v>
      </c>
      <c r="AB32" s="7">
        <v>-1.1459729729999999</v>
      </c>
      <c r="AC32" s="7">
        <v>-42.401000000000003</v>
      </c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>
        <v>1</v>
      </c>
      <c r="BA32" s="7">
        <v>3</v>
      </c>
      <c r="BB32" s="7">
        <v>0.26594954599999998</v>
      </c>
      <c r="BC32" s="7">
        <f t="shared" si="0"/>
        <v>622485.41264954605</v>
      </c>
      <c r="BD32" s="7">
        <f t="shared" si="1"/>
        <v>0.99999957276180196</v>
      </c>
      <c r="BE32" s="7">
        <f t="shared" si="2"/>
        <v>2340613.6842963444</v>
      </c>
      <c r="BF32" s="7">
        <v>0</v>
      </c>
      <c r="BG32" s="7">
        <v>0</v>
      </c>
      <c r="BH32" s="7">
        <v>1</v>
      </c>
      <c r="BI32" s="7">
        <v>1986</v>
      </c>
      <c r="BJ32" s="7" t="s">
        <v>70</v>
      </c>
      <c r="BK32" s="8">
        <v>93</v>
      </c>
      <c r="BL32" s="8" t="b">
        <f t="shared" si="5"/>
        <v>1</v>
      </c>
      <c r="BM32" s="8" t="b">
        <f>AND(BL32=TRUE,BF33=0)</f>
        <v>1</v>
      </c>
      <c r="BN32" s="8" t="b">
        <f t="shared" si="3"/>
        <v>0</v>
      </c>
      <c r="BO32" s="8" t="b">
        <f>AND(BN32=TRUE,BF32=0)</f>
        <v>0</v>
      </c>
    </row>
    <row r="33" spans="1:67" x14ac:dyDescent="0.6">
      <c r="A33" s="7">
        <v>32</v>
      </c>
      <c r="B33" s="7">
        <v>667537.43810000003</v>
      </c>
      <c r="C33" s="7">
        <v>-129.20607649999999</v>
      </c>
      <c r="D33" s="7">
        <v>53.971295730000001</v>
      </c>
      <c r="E33" s="7">
        <v>514</v>
      </c>
      <c r="F33" s="7">
        <v>11</v>
      </c>
      <c r="G33" s="7">
        <v>11.1</v>
      </c>
      <c r="H33" s="7">
        <v>11.6</v>
      </c>
      <c r="I33" s="7">
        <v>0.60000039999999999</v>
      </c>
      <c r="J33" s="7">
        <v>1880</v>
      </c>
      <c r="K33" s="7">
        <v>1696</v>
      </c>
      <c r="L33" s="7">
        <v>1395</v>
      </c>
      <c r="M33" s="7">
        <v>-485</v>
      </c>
      <c r="N33" s="7">
        <v>5.6790150009999998</v>
      </c>
      <c r="O33" s="7">
        <v>1.6930000000000001</v>
      </c>
      <c r="P33" s="7">
        <v>353</v>
      </c>
      <c r="Q33" s="7">
        <v>772</v>
      </c>
      <c r="R33" s="7">
        <v>489</v>
      </c>
      <c r="S33" s="7">
        <v>12.100000400000001</v>
      </c>
      <c r="T33" s="7">
        <v>9</v>
      </c>
      <c r="U33" s="7">
        <v>2940</v>
      </c>
      <c r="V33" s="7">
        <v>738.21997069999998</v>
      </c>
      <c r="W33" s="7">
        <v>1853.790039</v>
      </c>
      <c r="X33" s="7">
        <v>-1.2892999999999999</v>
      </c>
      <c r="Y33" s="7">
        <v>-0.90510000000000002</v>
      </c>
      <c r="Z33" s="7">
        <v>-0.78259999999999996</v>
      </c>
      <c r="AA33" s="7">
        <v>-1.750428571</v>
      </c>
      <c r="AB33" s="7">
        <v>-1.135756757</v>
      </c>
      <c r="AC33" s="7">
        <v>-42.023000000000003</v>
      </c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>
        <v>1</v>
      </c>
      <c r="BA33" s="7">
        <v>5</v>
      </c>
      <c r="BB33" s="7">
        <v>5.6790150009999998</v>
      </c>
      <c r="BC33" s="7">
        <f t="shared" si="0"/>
        <v>667543.11711500108</v>
      </c>
      <c r="BD33" s="7">
        <f t="shared" si="1"/>
        <v>0.99999149266188891</v>
      </c>
      <c r="BE33" s="7">
        <f t="shared" si="2"/>
        <v>117544.5808793348</v>
      </c>
      <c r="BF33" s="7">
        <v>0</v>
      </c>
      <c r="BG33" s="7">
        <v>0</v>
      </c>
      <c r="BH33" s="7">
        <v>1</v>
      </c>
      <c r="BI33" s="7">
        <v>1986</v>
      </c>
      <c r="BJ33" s="7" t="s">
        <v>71</v>
      </c>
      <c r="BK33" s="8">
        <v>98</v>
      </c>
      <c r="BL33" s="8" t="b">
        <f t="shared" si="5"/>
        <v>1</v>
      </c>
      <c r="BM33" s="8" t="b">
        <f>AND(BL33=TRUE,BF34=0)</f>
        <v>0</v>
      </c>
      <c r="BN33" s="8" t="b">
        <f t="shared" si="3"/>
        <v>0</v>
      </c>
      <c r="BO33" s="8" t="b">
        <f>AND(BN33=TRUE,BF33=0)</f>
        <v>0</v>
      </c>
    </row>
    <row r="34" spans="1:67" x14ac:dyDescent="0.6">
      <c r="A34" s="7">
        <v>33</v>
      </c>
      <c r="B34" s="7">
        <v>102149.6879</v>
      </c>
      <c r="C34" s="7">
        <v>-128.98066410000001</v>
      </c>
      <c r="D34" s="7">
        <v>54.21639751</v>
      </c>
      <c r="E34" s="7">
        <v>481</v>
      </c>
      <c r="F34" s="7">
        <v>9</v>
      </c>
      <c r="G34" s="7">
        <v>9.1</v>
      </c>
      <c r="H34" s="7">
        <v>9.5</v>
      </c>
      <c r="I34" s="7">
        <v>0.5</v>
      </c>
      <c r="J34" s="7">
        <v>1306</v>
      </c>
      <c r="K34" s="7">
        <v>1146</v>
      </c>
      <c r="L34" s="7">
        <v>952</v>
      </c>
      <c r="M34" s="7">
        <v>-354</v>
      </c>
      <c r="N34" s="7">
        <v>219424.3314</v>
      </c>
      <c r="O34" s="7">
        <v>6.5940000000000003</v>
      </c>
      <c r="P34" s="7">
        <v>457</v>
      </c>
      <c r="Q34" s="7">
        <v>2118</v>
      </c>
      <c r="R34" s="7">
        <v>1555</v>
      </c>
      <c r="S34" s="7">
        <v>19.899999600000001</v>
      </c>
      <c r="T34" s="7">
        <v>65</v>
      </c>
      <c r="U34" s="7">
        <v>6131</v>
      </c>
      <c r="V34" s="7">
        <v>463.01699830000001</v>
      </c>
      <c r="W34" s="7">
        <v>874.30102539999996</v>
      </c>
      <c r="X34" s="7">
        <v>-0.99990000000000001</v>
      </c>
      <c r="Y34" s="7">
        <v>-0.99790000000000001</v>
      </c>
      <c r="Z34" s="7">
        <v>-0.69030000000000002</v>
      </c>
      <c r="AA34" s="7">
        <v>-1.5449999999999999</v>
      </c>
      <c r="AB34" s="7">
        <v>-1.018810811</v>
      </c>
      <c r="AC34" s="7">
        <v>-37.695999999999998</v>
      </c>
      <c r="AD34" s="7">
        <v>6.5869999999999997</v>
      </c>
      <c r="AE34" s="7">
        <v>0.5071</v>
      </c>
      <c r="AF34" s="7">
        <v>205</v>
      </c>
      <c r="AG34" s="7">
        <v>457</v>
      </c>
      <c r="AH34" s="7">
        <v>2118</v>
      </c>
      <c r="AI34" s="7">
        <v>1555</v>
      </c>
      <c r="AJ34" s="7">
        <v>16.600000000000001</v>
      </c>
      <c r="AK34" s="7">
        <v>-11.05</v>
      </c>
      <c r="AL34" s="7">
        <v>1.67</v>
      </c>
      <c r="AM34" s="7">
        <v>18</v>
      </c>
      <c r="AN34" s="7">
        <v>1.1119000000000001</v>
      </c>
      <c r="AO34" s="7">
        <v>0.31640000000000001</v>
      </c>
      <c r="AP34" s="7">
        <v>347980.65960000001</v>
      </c>
      <c r="AQ34" s="7">
        <v>429</v>
      </c>
      <c r="AR34" s="7">
        <v>15.376861</v>
      </c>
      <c r="AS34" s="7">
        <v>37.055889129999997</v>
      </c>
      <c r="AT34" s="7">
        <v>56.740001679999999</v>
      </c>
      <c r="AU34" s="7">
        <v>59.179783</v>
      </c>
      <c r="AV34" s="7">
        <v>79.767234799999997</v>
      </c>
      <c r="AW34" s="7">
        <v>118.10308999999999</v>
      </c>
      <c r="AX34" s="7">
        <v>42.71134567</v>
      </c>
      <c r="AY34" s="7">
        <v>25.394894000000001</v>
      </c>
      <c r="AZ34" s="7">
        <v>1</v>
      </c>
      <c r="BA34" s="7">
        <v>1</v>
      </c>
      <c r="BB34" s="7">
        <v>219424.3314</v>
      </c>
      <c r="BC34" s="7">
        <f t="shared" ref="BC34:BC65" si="6">BB34+B34</f>
        <v>321574.01929999999</v>
      </c>
      <c r="BD34" s="7">
        <f t="shared" ref="BD34:BD65" si="7">(BC34-BB34)/BC34</f>
        <v>0.31765528857822128</v>
      </c>
      <c r="BE34" s="7">
        <f t="shared" ref="BE34:BE65" si="8">(BC34-BB34)/BB34</f>
        <v>0.46553491697229338</v>
      </c>
      <c r="BF34" s="7">
        <v>1</v>
      </c>
      <c r="BG34" s="7">
        <v>1998</v>
      </c>
      <c r="BH34" s="7">
        <v>0</v>
      </c>
      <c r="BI34" s="7">
        <v>0</v>
      </c>
      <c r="BJ34" s="7" t="s">
        <v>72</v>
      </c>
      <c r="BK34" s="8">
        <v>126</v>
      </c>
      <c r="BL34" s="8" t="b">
        <f t="shared" si="5"/>
        <v>1</v>
      </c>
      <c r="BM34" s="8" t="b">
        <f>AND(BL34=TRUE,BF35=0)</f>
        <v>1</v>
      </c>
      <c r="BN34" s="8" t="b">
        <f t="shared" ref="BN34:BN65" si="9">AZ34=7</f>
        <v>0</v>
      </c>
      <c r="BO34" s="8" t="b">
        <f>AND(BN34=TRUE,BF34=0)</f>
        <v>0</v>
      </c>
    </row>
    <row r="35" spans="1:67" x14ac:dyDescent="0.6">
      <c r="A35" s="7">
        <v>34</v>
      </c>
      <c r="B35" s="7">
        <v>1611780.2720000001</v>
      </c>
      <c r="C35" s="7">
        <v>-135.57516219999999</v>
      </c>
      <c r="D35" s="7">
        <v>59.49755193</v>
      </c>
      <c r="E35" s="7">
        <v>379</v>
      </c>
      <c r="F35" s="7">
        <v>11.3</v>
      </c>
      <c r="G35" s="7">
        <v>11.7</v>
      </c>
      <c r="H35" s="7">
        <v>12.1</v>
      </c>
      <c r="I35" s="7">
        <v>0.80000020000000005</v>
      </c>
      <c r="J35" s="7">
        <v>340</v>
      </c>
      <c r="K35" s="7">
        <v>314</v>
      </c>
      <c r="L35" s="7">
        <v>348</v>
      </c>
      <c r="M35" s="7">
        <v>8</v>
      </c>
      <c r="N35" s="7">
        <v>66390.728940000001</v>
      </c>
      <c r="O35" s="7">
        <v>37.546999999999997</v>
      </c>
      <c r="P35" s="7">
        <v>109</v>
      </c>
      <c r="Q35" s="7">
        <v>2233</v>
      </c>
      <c r="R35" s="7">
        <v>1190</v>
      </c>
      <c r="S35" s="7">
        <v>16</v>
      </c>
      <c r="T35" s="7">
        <v>125</v>
      </c>
      <c r="U35" s="7">
        <v>16774</v>
      </c>
      <c r="V35" s="7">
        <v>1259.040039</v>
      </c>
      <c r="W35" s="7">
        <v>3399.5900879999999</v>
      </c>
      <c r="X35" s="7">
        <v>-0.40079999999999999</v>
      </c>
      <c r="Y35" s="7">
        <v>-0.80800000000000005</v>
      </c>
      <c r="Z35" s="7">
        <v>-0.45910000000000001</v>
      </c>
      <c r="AA35" s="7">
        <v>-1.2704285710000001</v>
      </c>
      <c r="AB35" s="7">
        <v>-0.69113513500000001</v>
      </c>
      <c r="AC35" s="7">
        <v>-25.571999999999999</v>
      </c>
      <c r="AD35" s="7">
        <v>37.539000000000001</v>
      </c>
      <c r="AE35" s="7">
        <v>5.4705000000000004</v>
      </c>
      <c r="AF35" s="7">
        <v>427</v>
      </c>
      <c r="AG35" s="7">
        <v>334</v>
      </c>
      <c r="AH35" s="7">
        <v>2196</v>
      </c>
      <c r="AI35" s="7">
        <v>1210</v>
      </c>
      <c r="AJ35" s="7">
        <v>10.9</v>
      </c>
      <c r="AK35" s="7">
        <v>-6.09</v>
      </c>
      <c r="AL35" s="7">
        <v>2.2200000000000002</v>
      </c>
      <c r="AM35" s="7">
        <v>70</v>
      </c>
      <c r="AN35" s="7">
        <v>0.75090000000000001</v>
      </c>
      <c r="AO35" s="7">
        <v>0.2979</v>
      </c>
      <c r="AP35" s="7">
        <v>2120579.1719999998</v>
      </c>
      <c r="AQ35" s="7">
        <v>3975</v>
      </c>
      <c r="AR35" s="7">
        <v>58.430218000000004</v>
      </c>
      <c r="AS35" s="7">
        <v>173.0688629</v>
      </c>
      <c r="AT35" s="7">
        <v>223.58146669999999</v>
      </c>
      <c r="AU35" s="7">
        <v>215.99402000000001</v>
      </c>
      <c r="AV35" s="7">
        <v>252.841713</v>
      </c>
      <c r="AW35" s="7">
        <v>406.34048000000001</v>
      </c>
      <c r="AX35" s="7">
        <v>79.772850039999994</v>
      </c>
      <c r="AY35" s="7">
        <v>60.534816999999997</v>
      </c>
      <c r="AZ35" s="7">
        <v>1</v>
      </c>
      <c r="BA35" s="7">
        <v>3</v>
      </c>
      <c r="BB35" s="7">
        <v>66390.728940000001</v>
      </c>
      <c r="BC35" s="7">
        <f t="shared" si="6"/>
        <v>1678171.0009400002</v>
      </c>
      <c r="BD35" s="7">
        <f t="shared" si="7"/>
        <v>0.96043863890937675</v>
      </c>
      <c r="BE35" s="7">
        <f t="shared" si="8"/>
        <v>24.27718896499286</v>
      </c>
      <c r="BF35" s="7">
        <v>0</v>
      </c>
      <c r="BG35" s="7">
        <v>0</v>
      </c>
      <c r="BH35" s="7">
        <v>0</v>
      </c>
      <c r="BI35" s="7">
        <v>0</v>
      </c>
      <c r="BJ35" s="7" t="s">
        <v>73</v>
      </c>
      <c r="BK35" s="8">
        <v>152</v>
      </c>
      <c r="BL35" s="8" t="b">
        <f t="shared" si="5"/>
        <v>1</v>
      </c>
      <c r="BM35" s="8" t="b">
        <f>AND(BL35=TRUE,BF36=0)</f>
        <v>1</v>
      </c>
      <c r="BN35" s="8" t="b">
        <f t="shared" si="9"/>
        <v>0</v>
      </c>
      <c r="BO35" s="8" t="b">
        <f>AND(BN35=TRUE,BF35=0)</f>
        <v>0</v>
      </c>
    </row>
    <row r="36" spans="1:67" x14ac:dyDescent="0.6">
      <c r="A36" s="7">
        <v>35</v>
      </c>
      <c r="B36" s="7">
        <v>928809.51309999998</v>
      </c>
      <c r="C36" s="7">
        <v>-135.42906450000001</v>
      </c>
      <c r="D36" s="7">
        <v>59.089656779999999</v>
      </c>
      <c r="E36" s="7">
        <v>99</v>
      </c>
      <c r="F36" s="7">
        <v>12.5</v>
      </c>
      <c r="G36" s="7">
        <v>13.1</v>
      </c>
      <c r="H36" s="7">
        <v>13.4</v>
      </c>
      <c r="I36" s="7">
        <v>0.89999960000000001</v>
      </c>
      <c r="J36" s="7">
        <v>422</v>
      </c>
      <c r="K36" s="7">
        <v>398</v>
      </c>
      <c r="L36" s="7">
        <v>437</v>
      </c>
      <c r="M36" s="7">
        <v>15</v>
      </c>
      <c r="N36" s="7">
        <v>564132.67070000002</v>
      </c>
      <c r="O36" s="7">
        <v>167.667</v>
      </c>
      <c r="P36" s="7">
        <v>139</v>
      </c>
      <c r="Q36" s="7">
        <v>2175</v>
      </c>
      <c r="R36" s="7">
        <v>1161</v>
      </c>
      <c r="S36" s="7">
        <v>10</v>
      </c>
      <c r="T36" s="7">
        <v>17</v>
      </c>
      <c r="U36" s="7">
        <v>26066</v>
      </c>
      <c r="V36" s="7"/>
      <c r="W36" s="7"/>
      <c r="X36" s="7">
        <v>0.65920000000000001</v>
      </c>
      <c r="Y36" s="7">
        <v>6.3500000000000001E-2</v>
      </c>
      <c r="Z36" s="7">
        <v>-0.16689999999999999</v>
      </c>
      <c r="AA36" s="7">
        <v>-0.59114285700000002</v>
      </c>
      <c r="AB36" s="7">
        <v>3.8378377999999998E-2</v>
      </c>
      <c r="AC36" s="7">
        <v>1.42</v>
      </c>
      <c r="AD36" s="7">
        <v>167.61500000000001</v>
      </c>
      <c r="AE36" s="7">
        <v>32.381100000000004</v>
      </c>
      <c r="AF36" s="7">
        <v>524</v>
      </c>
      <c r="AG36" s="7">
        <v>311</v>
      </c>
      <c r="AH36" s="7">
        <v>2116</v>
      </c>
      <c r="AI36" s="7">
        <v>1176</v>
      </c>
      <c r="AJ36" s="7">
        <v>6.8</v>
      </c>
      <c r="AK36" s="7">
        <v>-6.03</v>
      </c>
      <c r="AL36" s="7">
        <v>2.61</v>
      </c>
      <c r="AM36" s="7">
        <v>86</v>
      </c>
      <c r="AN36" s="7">
        <v>0.82410000000000005</v>
      </c>
      <c r="AO36" s="7">
        <v>0.33829999999999999</v>
      </c>
      <c r="AP36" s="7">
        <v>10474266.939999999</v>
      </c>
      <c r="AQ36" s="7">
        <v>3231</v>
      </c>
      <c r="AR36" s="7">
        <v>68.991164999999995</v>
      </c>
      <c r="AS36" s="7">
        <v>228.13938139999999</v>
      </c>
      <c r="AT36" s="7">
        <v>276.70224000000002</v>
      </c>
      <c r="AU36" s="7">
        <v>275.86529999999999</v>
      </c>
      <c r="AV36" s="7">
        <v>316.9349823</v>
      </c>
      <c r="AW36" s="7">
        <v>464.69594999999998</v>
      </c>
      <c r="AX36" s="7">
        <v>88.795600890000003</v>
      </c>
      <c r="AY36" s="7">
        <v>65.804379999999995</v>
      </c>
      <c r="AZ36" s="7">
        <v>5</v>
      </c>
      <c r="BA36" s="7">
        <v>1</v>
      </c>
      <c r="BB36" s="7">
        <v>564132.67070000002</v>
      </c>
      <c r="BC36" s="7">
        <f t="shared" si="6"/>
        <v>1492942.1838</v>
      </c>
      <c r="BD36" s="7">
        <f t="shared" si="7"/>
        <v>0.62213361185621552</v>
      </c>
      <c r="BE36" s="7">
        <f t="shared" si="8"/>
        <v>1.6464380833457017</v>
      </c>
      <c r="BF36" s="7">
        <v>0</v>
      </c>
      <c r="BG36" s="7">
        <v>0</v>
      </c>
      <c r="BH36" s="7">
        <v>0</v>
      </c>
      <c r="BI36" s="7">
        <v>0</v>
      </c>
      <c r="BJ36" s="7" t="s">
        <v>74</v>
      </c>
      <c r="BK36" s="8">
        <v>124</v>
      </c>
      <c r="BL36" s="8" t="b">
        <f t="shared" si="5"/>
        <v>1</v>
      </c>
      <c r="BM36" s="8" t="b">
        <f>AND(BL36=TRUE,BF37=0)</f>
        <v>1</v>
      </c>
      <c r="BN36" s="8" t="b">
        <f t="shared" si="9"/>
        <v>0</v>
      </c>
      <c r="BO36" s="8" t="b">
        <f>AND(BN36=TRUE,BF36=0)</f>
        <v>0</v>
      </c>
    </row>
    <row r="37" spans="1:67" x14ac:dyDescent="0.6">
      <c r="A37" s="7">
        <v>36</v>
      </c>
      <c r="B37" s="7">
        <v>1722778.9739999999</v>
      </c>
      <c r="C37" s="7">
        <v>-117.4291674</v>
      </c>
      <c r="D37" s="7">
        <v>52.176869580000002</v>
      </c>
      <c r="E37" s="7">
        <v>1565</v>
      </c>
      <c r="F37" s="7">
        <v>7.1</v>
      </c>
      <c r="G37" s="7">
        <v>7</v>
      </c>
      <c r="H37" s="7">
        <v>7.1</v>
      </c>
      <c r="I37" s="7">
        <v>0</v>
      </c>
      <c r="J37" s="7">
        <v>500</v>
      </c>
      <c r="K37" s="7">
        <v>405</v>
      </c>
      <c r="L37" s="7">
        <v>343</v>
      </c>
      <c r="M37" s="7">
        <v>-157</v>
      </c>
      <c r="N37" s="7">
        <v>666203.02390000003</v>
      </c>
      <c r="O37" s="7">
        <v>29.983000000000001</v>
      </c>
      <c r="P37" s="7">
        <v>1550</v>
      </c>
      <c r="Q37" s="7">
        <v>3638</v>
      </c>
      <c r="R37" s="7">
        <v>2883</v>
      </c>
      <c r="S37" s="7">
        <v>14.699999800000001</v>
      </c>
      <c r="T37" s="7">
        <v>249</v>
      </c>
      <c r="U37" s="7">
        <v>9285</v>
      </c>
      <c r="V37" s="7">
        <v>1213.099976</v>
      </c>
      <c r="W37" s="7">
        <v>3180.889893</v>
      </c>
      <c r="X37" s="7">
        <v>-0.88460000000000005</v>
      </c>
      <c r="Y37" s="7">
        <v>-0.88090000000000002</v>
      </c>
      <c r="Z37" s="7">
        <v>-0.90080000000000005</v>
      </c>
      <c r="AA37" s="7">
        <v>-0.81042857099999999</v>
      </c>
      <c r="AB37" s="7">
        <v>-0.87394594599999997</v>
      </c>
      <c r="AC37" s="7">
        <v>-32.335999999999999</v>
      </c>
      <c r="AD37" s="7">
        <v>29.971</v>
      </c>
      <c r="AE37" s="7">
        <v>2.9405000000000001</v>
      </c>
      <c r="AF37" s="7">
        <v>220</v>
      </c>
      <c r="AG37" s="7">
        <v>1550</v>
      </c>
      <c r="AH37" s="7">
        <v>3638</v>
      </c>
      <c r="AI37" s="7">
        <v>2883</v>
      </c>
      <c r="AJ37" s="7">
        <v>12.1</v>
      </c>
      <c r="AK37" s="7">
        <v>-9.1</v>
      </c>
      <c r="AL37" s="7">
        <v>0.41</v>
      </c>
      <c r="AM37" s="7">
        <v>24</v>
      </c>
      <c r="AN37" s="7">
        <v>0.70750000000000002</v>
      </c>
      <c r="AO37" s="7">
        <v>0.15909999999999999</v>
      </c>
      <c r="AP37" s="7">
        <v>590775.29790000001</v>
      </c>
      <c r="AQ37" s="7">
        <v>780</v>
      </c>
      <c r="AR37" s="7">
        <v>25.335701</v>
      </c>
      <c r="AS37" s="7">
        <v>54.491884229999997</v>
      </c>
      <c r="AT37" s="7">
        <v>78.961696619999998</v>
      </c>
      <c r="AU37" s="7">
        <v>84.680530000000005</v>
      </c>
      <c r="AV37" s="7">
        <v>113.22789</v>
      </c>
      <c r="AW37" s="7">
        <v>152.36607000000001</v>
      </c>
      <c r="AX37" s="7">
        <v>58.736005779999999</v>
      </c>
      <c r="AY37" s="7">
        <v>33.879482000000003</v>
      </c>
      <c r="AZ37" s="7">
        <v>1</v>
      </c>
      <c r="BA37" s="7">
        <v>1</v>
      </c>
      <c r="BB37" s="7">
        <v>666203.02390000003</v>
      </c>
      <c r="BC37" s="7">
        <f t="shared" si="6"/>
        <v>2388981.9978999998</v>
      </c>
      <c r="BD37" s="7">
        <f t="shared" si="7"/>
        <v>0.72113518457417591</v>
      </c>
      <c r="BE37" s="7">
        <f t="shared" si="8"/>
        <v>2.5859669082777934</v>
      </c>
      <c r="BF37" s="7">
        <v>0</v>
      </c>
      <c r="BG37" s="7">
        <v>0</v>
      </c>
      <c r="BH37" s="7">
        <v>0</v>
      </c>
      <c r="BI37" s="7">
        <v>0</v>
      </c>
      <c r="BJ37" s="7" t="s">
        <v>75</v>
      </c>
      <c r="BK37" s="8">
        <v>686</v>
      </c>
      <c r="BL37" s="8" t="b">
        <f t="shared" si="5"/>
        <v>1</v>
      </c>
      <c r="BM37" s="8" t="b">
        <f>AND(BL37=TRUE,BF38=0)</f>
        <v>1</v>
      </c>
      <c r="BN37" s="8" t="b">
        <f t="shared" si="9"/>
        <v>0</v>
      </c>
      <c r="BO37" s="8" t="b">
        <f>AND(BN37=TRUE,BF37=0)</f>
        <v>0</v>
      </c>
    </row>
    <row r="38" spans="1:67" x14ac:dyDescent="0.6">
      <c r="A38" s="7">
        <v>37</v>
      </c>
      <c r="B38" s="7">
        <v>4246694.9910000004</v>
      </c>
      <c r="C38" s="7">
        <v>-123.5166037</v>
      </c>
      <c r="D38" s="7">
        <v>50.833762380000003</v>
      </c>
      <c r="E38" s="7">
        <v>1528</v>
      </c>
      <c r="F38" s="7">
        <v>9.1999999999999993</v>
      </c>
      <c r="G38" s="7">
        <v>9.1</v>
      </c>
      <c r="H38" s="7">
        <v>9.6</v>
      </c>
      <c r="I38" s="7">
        <v>0.40000057</v>
      </c>
      <c r="J38" s="7">
        <v>736</v>
      </c>
      <c r="K38" s="7">
        <v>615</v>
      </c>
      <c r="L38" s="7">
        <v>596</v>
      </c>
      <c r="M38" s="7">
        <v>-140</v>
      </c>
      <c r="N38" s="7">
        <v>2144491.9890000001</v>
      </c>
      <c r="O38" s="7">
        <v>81.977000000000004</v>
      </c>
      <c r="P38" s="7">
        <v>1388</v>
      </c>
      <c r="Q38" s="7">
        <v>2885</v>
      </c>
      <c r="R38" s="7">
        <v>2289</v>
      </c>
      <c r="S38" s="7">
        <v>8.8999995999999992</v>
      </c>
      <c r="T38" s="7">
        <v>90</v>
      </c>
      <c r="U38" s="7">
        <v>18576</v>
      </c>
      <c r="V38" s="7">
        <v>1154.7700199999999</v>
      </c>
      <c r="W38" s="7">
        <v>4641.25</v>
      </c>
      <c r="X38" s="7">
        <v>-0.36470000000000002</v>
      </c>
      <c r="Y38" s="7">
        <v>-0.43980000000000002</v>
      </c>
      <c r="Z38" s="7">
        <v>-0.75190000000000001</v>
      </c>
      <c r="AA38" s="7">
        <v>-0.58457142900000003</v>
      </c>
      <c r="AB38" s="7">
        <v>-0.53124324300000003</v>
      </c>
      <c r="AC38" s="7">
        <v>-19.655999999999999</v>
      </c>
      <c r="AD38" s="7">
        <v>81.98</v>
      </c>
      <c r="AE38" s="7">
        <v>14.6472</v>
      </c>
      <c r="AF38" s="7">
        <v>378</v>
      </c>
      <c r="AG38" s="7">
        <v>1388</v>
      </c>
      <c r="AH38" s="7">
        <v>2885</v>
      </c>
      <c r="AI38" s="7">
        <v>2289</v>
      </c>
      <c r="AJ38" s="7">
        <v>5.7</v>
      </c>
      <c r="AK38" s="7">
        <v>-6.94</v>
      </c>
      <c r="AL38" s="7">
        <v>1.88</v>
      </c>
      <c r="AM38" s="7">
        <v>54</v>
      </c>
      <c r="AN38" s="7">
        <v>0.85799999999999998</v>
      </c>
      <c r="AO38" s="7">
        <v>0.29449999999999998</v>
      </c>
      <c r="AP38" s="7">
        <v>3741980.909</v>
      </c>
      <c r="AQ38" s="7">
        <v>1217</v>
      </c>
      <c r="AR38" s="7">
        <v>96.736270000000005</v>
      </c>
      <c r="AS38" s="7">
        <v>200.1353455</v>
      </c>
      <c r="AT38" s="7">
        <v>229.5344849</v>
      </c>
      <c r="AU38" s="7">
        <v>233.87665000000001</v>
      </c>
      <c r="AV38" s="7">
        <v>252.8705597</v>
      </c>
      <c r="AW38" s="7">
        <v>428.64855999999997</v>
      </c>
      <c r="AX38" s="7">
        <v>52.735214229999997</v>
      </c>
      <c r="AY38" s="7">
        <v>59.043823000000003</v>
      </c>
      <c r="AZ38" s="7">
        <v>1</v>
      </c>
      <c r="BA38" s="7">
        <v>1</v>
      </c>
      <c r="BB38" s="7">
        <v>2144491.9890000001</v>
      </c>
      <c r="BC38" s="7">
        <f t="shared" si="6"/>
        <v>6391186.9800000004</v>
      </c>
      <c r="BD38" s="7">
        <f t="shared" si="7"/>
        <v>0.66446107808912835</v>
      </c>
      <c r="BE38" s="7">
        <f t="shared" si="8"/>
        <v>1.98028018420357</v>
      </c>
      <c r="BF38" s="7">
        <v>0</v>
      </c>
      <c r="BG38" s="7">
        <v>0</v>
      </c>
      <c r="BH38" s="7">
        <v>0</v>
      </c>
      <c r="BI38" s="7">
        <v>0</v>
      </c>
      <c r="BJ38" s="7" t="s">
        <v>76</v>
      </c>
      <c r="BK38" s="8">
        <v>254</v>
      </c>
      <c r="BL38" s="8" t="b">
        <f t="shared" si="5"/>
        <v>1</v>
      </c>
      <c r="BM38" s="8" t="b">
        <f>AND(BL38=TRUE,BF39=0)</f>
        <v>1</v>
      </c>
      <c r="BN38" s="8" t="b">
        <f t="shared" si="9"/>
        <v>0</v>
      </c>
      <c r="BO38" s="8" t="b">
        <f>AND(BN38=TRUE,BF38=0)</f>
        <v>0</v>
      </c>
    </row>
    <row r="39" spans="1:67" x14ac:dyDescent="0.6">
      <c r="A39" s="7">
        <v>38</v>
      </c>
      <c r="B39" s="7">
        <v>1182872.3430000001</v>
      </c>
      <c r="C39" s="7">
        <v>-126.03421229999999</v>
      </c>
      <c r="D39" s="7">
        <v>51.284432070000001</v>
      </c>
      <c r="E39" s="7">
        <v>687</v>
      </c>
      <c r="F39" s="7">
        <v>10.6</v>
      </c>
      <c r="G39" s="7">
        <v>10.6</v>
      </c>
      <c r="H39" s="7">
        <v>11.2</v>
      </c>
      <c r="I39" s="7">
        <v>0.59999939999999996</v>
      </c>
      <c r="J39" s="7">
        <v>1139</v>
      </c>
      <c r="K39" s="7">
        <v>1048</v>
      </c>
      <c r="L39" s="7">
        <v>850</v>
      </c>
      <c r="M39" s="7">
        <v>-289</v>
      </c>
      <c r="N39" s="7">
        <v>805255.83129999996</v>
      </c>
      <c r="O39" s="7">
        <v>28.541</v>
      </c>
      <c r="P39" s="7">
        <v>510</v>
      </c>
      <c r="Q39" s="7">
        <v>2256</v>
      </c>
      <c r="R39" s="7">
        <v>1834</v>
      </c>
      <c r="S39" s="7">
        <v>14.5</v>
      </c>
      <c r="T39" s="7">
        <v>122</v>
      </c>
      <c r="U39" s="7">
        <v>13679</v>
      </c>
      <c r="V39" s="7">
        <v>447.03900149999998</v>
      </c>
      <c r="W39" s="7">
        <v>2454.5</v>
      </c>
      <c r="X39" s="7">
        <v>-0.89380000000000004</v>
      </c>
      <c r="Y39" s="7">
        <v>-0.76859999999999995</v>
      </c>
      <c r="Z39" s="7">
        <v>-0.86760000000000004</v>
      </c>
      <c r="AA39" s="7">
        <v>-1.159857143</v>
      </c>
      <c r="AB39" s="7">
        <v>-0.90321621600000002</v>
      </c>
      <c r="AC39" s="7">
        <v>-33.418999999999997</v>
      </c>
      <c r="AD39" s="7">
        <v>28.545000000000002</v>
      </c>
      <c r="AE39" s="7">
        <v>4.0693999999999999</v>
      </c>
      <c r="AF39" s="7">
        <v>333</v>
      </c>
      <c r="AG39" s="7">
        <v>510</v>
      </c>
      <c r="AH39" s="7">
        <v>2256</v>
      </c>
      <c r="AI39" s="7">
        <v>1834</v>
      </c>
      <c r="AJ39" s="7">
        <v>8.1999999999999993</v>
      </c>
      <c r="AK39" s="7">
        <v>-13.82</v>
      </c>
      <c r="AL39" s="7">
        <v>1.83</v>
      </c>
      <c r="AM39" s="7">
        <v>24</v>
      </c>
      <c r="AN39" s="7">
        <v>1.2063999999999999</v>
      </c>
      <c r="AO39" s="7">
        <v>0.30790000000000001</v>
      </c>
      <c r="AP39" s="7">
        <v>406287.91119999997</v>
      </c>
      <c r="AQ39" s="7">
        <v>753</v>
      </c>
      <c r="AR39" s="7">
        <v>34.975879999999997</v>
      </c>
      <c r="AS39" s="7">
        <v>91.836135859999999</v>
      </c>
      <c r="AT39" s="7">
        <v>113.90843959999999</v>
      </c>
      <c r="AU39" s="7">
        <v>109.56988</v>
      </c>
      <c r="AV39" s="7">
        <v>131.9567108</v>
      </c>
      <c r="AW39" s="7">
        <v>156.91139000000001</v>
      </c>
      <c r="AX39" s="7">
        <v>40.120574949999998</v>
      </c>
      <c r="AY39" s="7">
        <v>28.671037999999999</v>
      </c>
      <c r="AZ39" s="7">
        <v>1</v>
      </c>
      <c r="BA39" s="7">
        <v>1</v>
      </c>
      <c r="BB39" s="7">
        <v>805255.83129999996</v>
      </c>
      <c r="BC39" s="7">
        <f t="shared" si="6"/>
        <v>1988128.1743000001</v>
      </c>
      <c r="BD39" s="7">
        <f t="shared" si="7"/>
        <v>0.59496784879902298</v>
      </c>
      <c r="BE39" s="7">
        <f t="shared" si="8"/>
        <v>1.4689398040003987</v>
      </c>
      <c r="BF39" s="7">
        <v>0</v>
      </c>
      <c r="BG39" s="7">
        <v>0</v>
      </c>
      <c r="BH39" s="7">
        <v>0</v>
      </c>
      <c r="BI39" s="7">
        <v>0</v>
      </c>
      <c r="BJ39" s="7" t="s">
        <v>77</v>
      </c>
      <c r="BK39" s="8">
        <v>122</v>
      </c>
      <c r="BL39" s="8" t="b">
        <f t="shared" si="5"/>
        <v>1</v>
      </c>
      <c r="BM39" s="8" t="b">
        <f>AND(BL39=TRUE,BF40=0)</f>
        <v>1</v>
      </c>
      <c r="BN39" s="8" t="b">
        <f t="shared" si="9"/>
        <v>0</v>
      </c>
      <c r="BO39" s="8" t="b">
        <f>AND(BN39=TRUE,BF39=0)</f>
        <v>0</v>
      </c>
    </row>
    <row r="40" spans="1:67" x14ac:dyDescent="0.6">
      <c r="A40" s="7">
        <v>39</v>
      </c>
      <c r="B40" s="7">
        <v>1187332.4620000001</v>
      </c>
      <c r="C40" s="7">
        <v>-126.05325379999999</v>
      </c>
      <c r="D40" s="7">
        <v>52.054156550000002</v>
      </c>
      <c r="E40" s="7">
        <v>1066</v>
      </c>
      <c r="F40" s="7">
        <v>8.1999999999999993</v>
      </c>
      <c r="G40" s="7">
        <v>8.1</v>
      </c>
      <c r="H40" s="7">
        <v>8.6</v>
      </c>
      <c r="I40" s="7">
        <v>0.40000057</v>
      </c>
      <c r="J40" s="7">
        <v>890</v>
      </c>
      <c r="K40" s="7">
        <v>786</v>
      </c>
      <c r="L40" s="7">
        <v>641</v>
      </c>
      <c r="M40" s="7">
        <v>-249</v>
      </c>
      <c r="N40" s="7">
        <v>1289749.676</v>
      </c>
      <c r="O40" s="7">
        <v>73.251999999999995</v>
      </c>
      <c r="P40" s="7">
        <v>1099</v>
      </c>
      <c r="Q40" s="7">
        <v>2766</v>
      </c>
      <c r="R40" s="7">
        <v>2200</v>
      </c>
      <c r="S40" s="7">
        <v>9.3000001999999995</v>
      </c>
      <c r="T40" s="7">
        <v>13</v>
      </c>
      <c r="U40" s="7">
        <v>16952</v>
      </c>
      <c r="V40" s="7">
        <v>1239.5200199999999</v>
      </c>
      <c r="W40" s="7">
        <v>3377.719971</v>
      </c>
      <c r="X40" s="7">
        <v>-0.64710000000000001</v>
      </c>
      <c r="Y40" s="7">
        <v>-0.72519999999999996</v>
      </c>
      <c r="Z40" s="7">
        <v>-0.73729999999999996</v>
      </c>
      <c r="AA40" s="7">
        <v>-1.1020000000000001</v>
      </c>
      <c r="AB40" s="7">
        <v>-0.77864864899999997</v>
      </c>
      <c r="AC40" s="7">
        <v>-28.81</v>
      </c>
      <c r="AD40" s="7">
        <v>73.23</v>
      </c>
      <c r="AE40" s="7">
        <v>14.1579</v>
      </c>
      <c r="AF40" s="7">
        <v>426</v>
      </c>
      <c r="AG40" s="7">
        <v>1099</v>
      </c>
      <c r="AH40" s="7">
        <v>2766</v>
      </c>
      <c r="AI40" s="7">
        <v>2199</v>
      </c>
      <c r="AJ40" s="7">
        <v>5.4</v>
      </c>
      <c r="AK40" s="7">
        <v>-8.7100000000000009</v>
      </c>
      <c r="AL40" s="7">
        <v>1.24</v>
      </c>
      <c r="AM40" s="7">
        <v>48</v>
      </c>
      <c r="AN40" s="7">
        <v>0.82369999999999999</v>
      </c>
      <c r="AO40" s="7">
        <v>0.25290000000000001</v>
      </c>
      <c r="AP40" s="7">
        <v>1822780.2069999999</v>
      </c>
      <c r="AQ40" s="7">
        <v>695</v>
      </c>
      <c r="AR40" s="7">
        <v>39.127724000000001</v>
      </c>
      <c r="AS40" s="7">
        <v>106.42370990000001</v>
      </c>
      <c r="AT40" s="7">
        <v>135.1992798</v>
      </c>
      <c r="AU40" s="7">
        <v>129.03104999999999</v>
      </c>
      <c r="AV40" s="7">
        <v>156.49240879999999</v>
      </c>
      <c r="AW40" s="7">
        <v>180.78548000000001</v>
      </c>
      <c r="AX40" s="7">
        <v>50.068698879999999</v>
      </c>
      <c r="AY40" s="7">
        <v>33.444980000000001</v>
      </c>
      <c r="AZ40" s="7">
        <v>1</v>
      </c>
      <c r="BA40" s="7">
        <v>1</v>
      </c>
      <c r="BB40" s="7">
        <v>1289749.676</v>
      </c>
      <c r="BC40" s="7">
        <f t="shared" si="6"/>
        <v>2477082.1380000003</v>
      </c>
      <c r="BD40" s="7">
        <f t="shared" si="7"/>
        <v>0.47932704523018127</v>
      </c>
      <c r="BE40" s="7">
        <f t="shared" si="8"/>
        <v>0.9205914016449811</v>
      </c>
      <c r="BF40" s="7">
        <v>0</v>
      </c>
      <c r="BG40" s="7">
        <v>0</v>
      </c>
      <c r="BH40" s="7">
        <v>0</v>
      </c>
      <c r="BI40" s="7">
        <v>0</v>
      </c>
      <c r="BJ40" s="7" t="s">
        <v>78</v>
      </c>
      <c r="BK40" s="8">
        <v>140</v>
      </c>
      <c r="BL40" s="8" t="b">
        <f t="shared" si="5"/>
        <v>1</v>
      </c>
      <c r="BM40" s="8" t="b">
        <f>AND(BL40=TRUE,BF41=0)</f>
        <v>0</v>
      </c>
      <c r="BN40" s="8" t="b">
        <f t="shared" si="9"/>
        <v>0</v>
      </c>
      <c r="BO40" s="8" t="b">
        <f>AND(BN40=TRUE,BF40=0)</f>
        <v>0</v>
      </c>
    </row>
    <row r="41" spans="1:67" x14ac:dyDescent="0.6">
      <c r="A41" s="7">
        <v>40</v>
      </c>
      <c r="B41" s="7">
        <v>148670.74669999999</v>
      </c>
      <c r="C41" s="7">
        <v>-127.0290033</v>
      </c>
      <c r="D41" s="7">
        <v>52.486098169999998</v>
      </c>
      <c r="E41" s="7">
        <v>1036</v>
      </c>
      <c r="F41" s="7">
        <v>9.9</v>
      </c>
      <c r="G41" s="7">
        <v>9.8000000000000007</v>
      </c>
      <c r="H41" s="7">
        <v>10.3</v>
      </c>
      <c r="I41" s="7">
        <v>0.40000057</v>
      </c>
      <c r="J41" s="7">
        <v>1257</v>
      </c>
      <c r="K41" s="7">
        <v>1150</v>
      </c>
      <c r="L41" s="7">
        <v>929</v>
      </c>
      <c r="M41" s="7">
        <v>-328</v>
      </c>
      <c r="N41" s="7">
        <v>938797.92740000004</v>
      </c>
      <c r="O41" s="7">
        <v>2.4590000000000001</v>
      </c>
      <c r="P41" s="7">
        <v>1142</v>
      </c>
      <c r="Q41" s="7">
        <v>1542</v>
      </c>
      <c r="R41" s="7">
        <v>1284</v>
      </c>
      <c r="S41" s="7">
        <v>9.1000004000000008</v>
      </c>
      <c r="T41" s="7">
        <v>3</v>
      </c>
      <c r="U41" s="7">
        <v>2995</v>
      </c>
      <c r="V41" s="7">
        <v>728.25097659999994</v>
      </c>
      <c r="W41" s="7">
        <v>1546.3100589999999</v>
      </c>
      <c r="X41" s="7">
        <v>-0.85470000000000002</v>
      </c>
      <c r="Y41" s="7">
        <v>-0.62460000000000004</v>
      </c>
      <c r="Z41" s="7">
        <v>-0.72430000000000005</v>
      </c>
      <c r="AA41" s="7">
        <v>-1.266714286</v>
      </c>
      <c r="AB41" s="7">
        <v>-0.83521621599999996</v>
      </c>
      <c r="AC41" s="7">
        <v>-30.902999999999999</v>
      </c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>
        <v>6</v>
      </c>
      <c r="BA41" s="7">
        <v>1</v>
      </c>
      <c r="BB41" s="7">
        <v>938797.92740000004</v>
      </c>
      <c r="BC41" s="7">
        <f t="shared" si="6"/>
        <v>1087468.6740999999</v>
      </c>
      <c r="BD41" s="7">
        <f t="shared" si="7"/>
        <v>0.13671267066432172</v>
      </c>
      <c r="BE41" s="7">
        <f t="shared" si="8"/>
        <v>0.15836288338614402</v>
      </c>
      <c r="BF41" s="7">
        <v>1</v>
      </c>
      <c r="BG41" s="7">
        <v>0</v>
      </c>
      <c r="BH41" s="7">
        <v>0</v>
      </c>
      <c r="BI41" s="7">
        <v>0</v>
      </c>
      <c r="BJ41" s="7" t="s">
        <v>79</v>
      </c>
      <c r="BK41" s="8">
        <v>109</v>
      </c>
      <c r="BL41" s="8" t="b">
        <f t="shared" si="5"/>
        <v>1</v>
      </c>
      <c r="BM41" s="8" t="b">
        <f>AND(BL41=TRUE,BF42=0)</f>
        <v>1</v>
      </c>
      <c r="BN41" s="8" t="b">
        <f t="shared" si="9"/>
        <v>0</v>
      </c>
      <c r="BO41" s="8" t="b">
        <f>AND(BN41=TRUE,BF41=0)</f>
        <v>0</v>
      </c>
    </row>
    <row r="42" spans="1:67" x14ac:dyDescent="0.6">
      <c r="A42" s="7">
        <v>41</v>
      </c>
      <c r="B42" s="7">
        <v>438686.61070000002</v>
      </c>
      <c r="C42" s="7">
        <v>-128.2665628</v>
      </c>
      <c r="D42" s="7">
        <v>53.157548560000002</v>
      </c>
      <c r="E42" s="7">
        <v>662</v>
      </c>
      <c r="F42" s="7">
        <v>10.5</v>
      </c>
      <c r="G42" s="7">
        <v>10.5</v>
      </c>
      <c r="H42" s="7">
        <v>11</v>
      </c>
      <c r="I42" s="7">
        <v>0.5</v>
      </c>
      <c r="J42" s="7">
        <v>2032</v>
      </c>
      <c r="K42" s="7">
        <v>1804</v>
      </c>
      <c r="L42" s="7">
        <v>1458</v>
      </c>
      <c r="M42" s="7">
        <v>-574</v>
      </c>
      <c r="N42" s="7">
        <v>22406.05976</v>
      </c>
      <c r="O42" s="7">
        <v>0.92800000000000005</v>
      </c>
      <c r="P42" s="7">
        <v>565</v>
      </c>
      <c r="Q42" s="7">
        <v>831</v>
      </c>
      <c r="R42" s="7">
        <v>593</v>
      </c>
      <c r="S42" s="7">
        <v>13.100000400000001</v>
      </c>
      <c r="T42" s="7">
        <v>1</v>
      </c>
      <c r="U42" s="7">
        <v>1323</v>
      </c>
      <c r="V42" s="7">
        <v>747.22900389999995</v>
      </c>
      <c r="W42" s="7">
        <v>1070.729981</v>
      </c>
      <c r="X42" s="7">
        <v>-1.4510000000000001</v>
      </c>
      <c r="Y42" s="7">
        <v>-1.1431</v>
      </c>
      <c r="Z42" s="7">
        <v>-0.85099999999999998</v>
      </c>
      <c r="AA42" s="7">
        <v>-1.8704285709999999</v>
      </c>
      <c r="AB42" s="7">
        <v>-1.2849729729999999</v>
      </c>
      <c r="AC42" s="7">
        <v>-47.543999999999997</v>
      </c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>
        <v>6</v>
      </c>
      <c r="BA42" s="7">
        <v>3</v>
      </c>
      <c r="BB42" s="7">
        <v>22406.05976</v>
      </c>
      <c r="BC42" s="7">
        <f t="shared" si="6"/>
        <v>461092.67045999999</v>
      </c>
      <c r="BD42" s="7">
        <f t="shared" si="7"/>
        <v>0.9514066017626196</v>
      </c>
      <c r="BE42" s="7">
        <f t="shared" si="8"/>
        <v>19.578927102709827</v>
      </c>
      <c r="BF42" s="7">
        <v>0</v>
      </c>
      <c r="BG42" s="7">
        <v>0</v>
      </c>
      <c r="BH42" s="7">
        <v>0</v>
      </c>
      <c r="BI42" s="7">
        <v>0</v>
      </c>
      <c r="BJ42" s="7" t="s">
        <v>80</v>
      </c>
      <c r="BK42" s="8">
        <v>81</v>
      </c>
      <c r="BL42" s="8" t="b">
        <f t="shared" si="5"/>
        <v>1</v>
      </c>
      <c r="BM42" s="8" t="b">
        <f>AND(BL42=TRUE,BF43=0)</f>
        <v>1</v>
      </c>
      <c r="BN42" s="8" t="b">
        <f t="shared" si="9"/>
        <v>0</v>
      </c>
      <c r="BO42" s="8" t="b">
        <f>AND(BN42=TRUE,BF42=0)</f>
        <v>0</v>
      </c>
    </row>
    <row r="43" spans="1:67" x14ac:dyDescent="0.6">
      <c r="A43" s="7">
        <v>42</v>
      </c>
      <c r="B43" s="7">
        <v>248525.52480000001</v>
      </c>
      <c r="C43" s="7">
        <v>-127.5109915</v>
      </c>
      <c r="D43" s="7">
        <v>52.905135860000001</v>
      </c>
      <c r="E43" s="7">
        <v>1524</v>
      </c>
      <c r="F43" s="7">
        <v>10.5</v>
      </c>
      <c r="G43" s="7">
        <v>10.4</v>
      </c>
      <c r="H43" s="7">
        <v>10.8</v>
      </c>
      <c r="I43" s="7">
        <v>0.30000019999999999</v>
      </c>
      <c r="J43" s="7">
        <v>960</v>
      </c>
      <c r="K43" s="7">
        <v>869</v>
      </c>
      <c r="L43" s="7">
        <v>700</v>
      </c>
      <c r="M43" s="7">
        <v>-260</v>
      </c>
      <c r="N43" s="7">
        <v>286908.6287</v>
      </c>
      <c r="O43" s="7">
        <v>2.3460000000000001</v>
      </c>
      <c r="P43" s="7">
        <v>871</v>
      </c>
      <c r="Q43" s="7">
        <v>2056</v>
      </c>
      <c r="R43" s="7">
        <v>1496</v>
      </c>
      <c r="S43" s="7">
        <v>24.100000399999999</v>
      </c>
      <c r="T43" s="7">
        <v>49</v>
      </c>
      <c r="U43" s="7">
        <v>3453</v>
      </c>
      <c r="V43" s="7">
        <v>769.87799070000005</v>
      </c>
      <c r="W43" s="7">
        <v>2472.5600589999999</v>
      </c>
      <c r="X43" s="7">
        <v>-1.1558999999999999</v>
      </c>
      <c r="Y43" s="7">
        <v>-1.0296000000000001</v>
      </c>
      <c r="Z43" s="7">
        <v>-0.76600000000000001</v>
      </c>
      <c r="AA43" s="7">
        <v>-1.477285714</v>
      </c>
      <c r="AB43" s="7">
        <v>-1.077189189</v>
      </c>
      <c r="AC43" s="7">
        <v>-39.856000000000002</v>
      </c>
      <c r="AD43" s="7">
        <v>2.3479999999999999</v>
      </c>
      <c r="AE43" s="7">
        <v>0.1065</v>
      </c>
      <c r="AF43" s="7">
        <v>132</v>
      </c>
      <c r="AG43" s="7">
        <v>871</v>
      </c>
      <c r="AH43" s="7">
        <v>2056</v>
      </c>
      <c r="AI43" s="7">
        <v>1496</v>
      </c>
      <c r="AJ43" s="7">
        <v>22</v>
      </c>
      <c r="AK43" s="7">
        <v>-6.06</v>
      </c>
      <c r="AL43" s="7">
        <v>2.7</v>
      </c>
      <c r="AM43" s="7">
        <v>21</v>
      </c>
      <c r="AN43" s="7">
        <v>1.0852999999999999</v>
      </c>
      <c r="AO43" s="7">
        <v>0.36609999999999998</v>
      </c>
      <c r="AP43" s="7">
        <v>351437.76280000003</v>
      </c>
      <c r="AQ43" s="7">
        <v>374</v>
      </c>
      <c r="AR43" s="7">
        <v>26.264256</v>
      </c>
      <c r="AS43" s="7">
        <v>58.524718280000002</v>
      </c>
      <c r="AT43" s="7">
        <v>73.515892030000003</v>
      </c>
      <c r="AU43" s="7">
        <v>70.171469999999999</v>
      </c>
      <c r="AV43" s="7">
        <v>83.168313979999994</v>
      </c>
      <c r="AW43" s="7">
        <v>96.910539999999997</v>
      </c>
      <c r="AX43" s="7">
        <v>24.643595699999999</v>
      </c>
      <c r="AY43" s="7">
        <v>16.081617000000001</v>
      </c>
      <c r="AZ43" s="7">
        <v>1</v>
      </c>
      <c r="BA43" s="7">
        <v>1</v>
      </c>
      <c r="BB43" s="7">
        <v>286908.6287</v>
      </c>
      <c r="BC43" s="7">
        <f t="shared" si="6"/>
        <v>535434.15350000001</v>
      </c>
      <c r="BD43" s="7">
        <f t="shared" si="7"/>
        <v>0.46415702692002447</v>
      </c>
      <c r="BE43" s="7">
        <f t="shared" si="8"/>
        <v>0.86621837037834626</v>
      </c>
      <c r="BF43" s="7">
        <v>0</v>
      </c>
      <c r="BG43" s="7">
        <v>0</v>
      </c>
      <c r="BH43" s="7">
        <v>0</v>
      </c>
      <c r="BI43" s="7">
        <v>0</v>
      </c>
      <c r="BJ43" s="7" t="s">
        <v>81</v>
      </c>
      <c r="BK43" s="8">
        <v>98</v>
      </c>
      <c r="BL43" s="8" t="b">
        <f t="shared" si="5"/>
        <v>1</v>
      </c>
      <c r="BM43" s="8" t="b">
        <f>AND(BL43=TRUE,BF44=0)</f>
        <v>1</v>
      </c>
      <c r="BN43" s="8" t="b">
        <f t="shared" si="9"/>
        <v>0</v>
      </c>
      <c r="BO43" s="8" t="b">
        <f>AND(BN43=TRUE,BF43=0)</f>
        <v>0</v>
      </c>
    </row>
    <row r="44" spans="1:67" x14ac:dyDescent="0.6">
      <c r="A44" s="7">
        <v>43</v>
      </c>
      <c r="B44" s="7">
        <v>1368587.513</v>
      </c>
      <c r="C44" s="7">
        <v>-150.57100159999999</v>
      </c>
      <c r="D44" s="7">
        <v>60.046236870000001</v>
      </c>
      <c r="E44" s="7">
        <v>176</v>
      </c>
      <c r="F44" s="7">
        <v>12.8</v>
      </c>
      <c r="G44" s="7">
        <v>12.5</v>
      </c>
      <c r="H44" s="7">
        <v>13.1</v>
      </c>
      <c r="I44" s="7">
        <v>0.30000019999999999</v>
      </c>
      <c r="J44" s="7">
        <v>183</v>
      </c>
      <c r="K44" s="7">
        <v>250</v>
      </c>
      <c r="L44" s="7">
        <v>194</v>
      </c>
      <c r="M44" s="7">
        <v>11</v>
      </c>
      <c r="N44" s="7">
        <v>1233896.2919999999</v>
      </c>
      <c r="O44" s="7">
        <v>307.536</v>
      </c>
      <c r="P44" s="7">
        <v>67</v>
      </c>
      <c r="Q44" s="7">
        <v>1915</v>
      </c>
      <c r="R44" s="7">
        <v>1180</v>
      </c>
      <c r="S44" s="7">
        <v>5</v>
      </c>
      <c r="T44" s="7">
        <v>300</v>
      </c>
      <c r="U44" s="7">
        <v>34088</v>
      </c>
      <c r="V44" s="7">
        <v>467.78601070000002</v>
      </c>
      <c r="W44" s="7">
        <v>2258.540039</v>
      </c>
      <c r="X44" s="7">
        <v>0.38719999999999999</v>
      </c>
      <c r="Y44" s="7">
        <v>-0.31690000000000002</v>
      </c>
      <c r="Z44" s="7">
        <v>-0.37430000000000002</v>
      </c>
      <c r="AA44" s="7">
        <v>-0.82971428599999997</v>
      </c>
      <c r="AB44" s="7">
        <v>-0.239135135</v>
      </c>
      <c r="AC44" s="7">
        <v>-8.8480000000000008</v>
      </c>
      <c r="AD44" s="7">
        <v>307.33999999999997</v>
      </c>
      <c r="AE44" s="7">
        <v>96.490700000000004</v>
      </c>
      <c r="AF44" s="7">
        <v>645</v>
      </c>
      <c r="AG44" s="7">
        <v>169</v>
      </c>
      <c r="AH44" s="7">
        <v>1750</v>
      </c>
      <c r="AI44" s="7">
        <v>1209</v>
      </c>
      <c r="AJ44" s="7">
        <v>2.4</v>
      </c>
      <c r="AK44" s="7">
        <v>-8.14</v>
      </c>
      <c r="AL44" s="7">
        <v>1.7</v>
      </c>
      <c r="AM44" s="7">
        <v>79</v>
      </c>
      <c r="AN44" s="7">
        <v>0.84550000000000003</v>
      </c>
      <c r="AO44" s="7">
        <v>0.30830000000000002</v>
      </c>
      <c r="AP44" s="7">
        <v>4782104.4060000004</v>
      </c>
      <c r="AQ44" s="7">
        <v>379</v>
      </c>
      <c r="AR44" s="7">
        <v>57.851894000000001</v>
      </c>
      <c r="AS44" s="7">
        <v>219.14405819999999</v>
      </c>
      <c r="AT44" s="7">
        <v>264.23529050000002</v>
      </c>
      <c r="AU44" s="7">
        <v>254.95171999999999</v>
      </c>
      <c r="AV44" s="7">
        <v>294.22485349999999</v>
      </c>
      <c r="AW44" s="7">
        <v>362.15890000000002</v>
      </c>
      <c r="AX44" s="7">
        <v>75.080795289999998</v>
      </c>
      <c r="AY44" s="7">
        <v>58.446475999999997</v>
      </c>
      <c r="AZ44" s="7">
        <v>3</v>
      </c>
      <c r="BA44" s="7">
        <v>1</v>
      </c>
      <c r="BB44" s="7">
        <v>1233896.2919999999</v>
      </c>
      <c r="BC44" s="7">
        <f t="shared" si="6"/>
        <v>2602483.8049999997</v>
      </c>
      <c r="BD44" s="7">
        <f t="shared" si="7"/>
        <v>0.52587743692030386</v>
      </c>
      <c r="BE44" s="7">
        <f t="shared" si="8"/>
        <v>1.1091592720338606</v>
      </c>
      <c r="BF44" s="7">
        <v>0</v>
      </c>
      <c r="BG44" s="7">
        <v>0</v>
      </c>
      <c r="BH44" s="7">
        <v>0</v>
      </c>
      <c r="BI44" s="7">
        <v>0</v>
      </c>
      <c r="BJ44" s="7" t="s">
        <v>82</v>
      </c>
      <c r="BK44" s="8">
        <v>58</v>
      </c>
      <c r="BL44" s="8" t="b">
        <f t="shared" si="5"/>
        <v>1</v>
      </c>
      <c r="BM44" s="8" t="b">
        <f>AND(BL44=TRUE,BF45=0)</f>
        <v>1</v>
      </c>
      <c r="BN44" s="8" t="b">
        <f t="shared" si="9"/>
        <v>0</v>
      </c>
      <c r="BO44" s="8" t="b">
        <f>AND(BN44=TRUE,BF44=0)</f>
        <v>0</v>
      </c>
    </row>
    <row r="45" spans="1:67" x14ac:dyDescent="0.6">
      <c r="A45" s="7">
        <v>44</v>
      </c>
      <c r="B45" s="7">
        <v>1572484.2890000001</v>
      </c>
      <c r="C45" s="7">
        <v>-151.10648459999999</v>
      </c>
      <c r="D45" s="7">
        <v>59.607622829999997</v>
      </c>
      <c r="E45" s="7">
        <v>634</v>
      </c>
      <c r="F45" s="7">
        <v>12.5</v>
      </c>
      <c r="G45" s="7">
        <v>12.2</v>
      </c>
      <c r="H45" s="7">
        <v>12.8</v>
      </c>
      <c r="I45" s="7">
        <v>0.30000019999999999</v>
      </c>
      <c r="J45" s="7">
        <v>260</v>
      </c>
      <c r="K45" s="7">
        <v>413</v>
      </c>
      <c r="L45" s="7">
        <v>281</v>
      </c>
      <c r="M45" s="7">
        <v>21</v>
      </c>
      <c r="N45" s="7">
        <v>2942790.75</v>
      </c>
      <c r="O45" s="7">
        <v>68.328000000000003</v>
      </c>
      <c r="P45" s="7">
        <v>47</v>
      </c>
      <c r="Q45" s="7">
        <v>1586</v>
      </c>
      <c r="R45" s="7">
        <v>1033</v>
      </c>
      <c r="S45" s="7">
        <v>8</v>
      </c>
      <c r="T45" s="7">
        <v>300</v>
      </c>
      <c r="U45" s="7">
        <v>18589</v>
      </c>
      <c r="V45" s="7">
        <v>1225.349976</v>
      </c>
      <c r="W45" s="7">
        <v>2906</v>
      </c>
      <c r="X45" s="7">
        <v>0.2253</v>
      </c>
      <c r="Y45" s="7">
        <v>-0.24709999999999999</v>
      </c>
      <c r="Z45" s="7">
        <v>-0.45479999999999998</v>
      </c>
      <c r="AA45" s="7">
        <v>-0.75671428600000001</v>
      </c>
      <c r="AB45" s="7">
        <v>-0.27197297300000001</v>
      </c>
      <c r="AC45" s="7">
        <v>-10.063000000000001</v>
      </c>
      <c r="AD45" s="7">
        <v>68.33</v>
      </c>
      <c r="AE45" s="7">
        <v>12.892799999999999</v>
      </c>
      <c r="AF45" s="7">
        <v>457</v>
      </c>
      <c r="AG45" s="7">
        <v>254</v>
      </c>
      <c r="AH45" s="7">
        <v>1592</v>
      </c>
      <c r="AI45" s="7">
        <v>1058</v>
      </c>
      <c r="AJ45" s="7">
        <v>5.4</v>
      </c>
      <c r="AK45" s="7">
        <v>-7.1</v>
      </c>
      <c r="AL45" s="7">
        <v>1.9</v>
      </c>
      <c r="AM45" s="7">
        <v>64</v>
      </c>
      <c r="AN45" s="7">
        <v>1.0591999999999999</v>
      </c>
      <c r="AO45" s="7">
        <v>0.31290000000000001</v>
      </c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>
        <v>3</v>
      </c>
      <c r="BA45" s="7">
        <v>1</v>
      </c>
      <c r="BB45" s="7">
        <v>2942790.75</v>
      </c>
      <c r="BC45" s="7">
        <f t="shared" si="6"/>
        <v>4515275.0389999999</v>
      </c>
      <c r="BD45" s="7">
        <f t="shared" si="7"/>
        <v>0.34825880492725392</v>
      </c>
      <c r="BE45" s="7">
        <f t="shared" si="8"/>
        <v>0.53435137683506717</v>
      </c>
      <c r="BF45" s="7">
        <v>0</v>
      </c>
      <c r="BG45" s="7">
        <v>0</v>
      </c>
      <c r="BH45" s="7">
        <v>0</v>
      </c>
      <c r="BI45" s="7">
        <v>0</v>
      </c>
      <c r="BJ45" s="7" t="s">
        <v>83</v>
      </c>
      <c r="BK45" s="8">
        <v>33</v>
      </c>
      <c r="BL45" s="8" t="b">
        <f t="shared" si="5"/>
        <v>1</v>
      </c>
      <c r="BM45" s="8" t="b">
        <f>AND(BL45=TRUE,BF46=0)</f>
        <v>1</v>
      </c>
      <c r="BN45" s="8" t="b">
        <f t="shared" si="9"/>
        <v>0</v>
      </c>
      <c r="BO45" s="8" t="b">
        <f>AND(BN45=TRUE,BF45=0)</f>
        <v>0</v>
      </c>
    </row>
    <row r="46" spans="1:67" x14ac:dyDescent="0.6">
      <c r="A46" s="7">
        <v>45</v>
      </c>
      <c r="B46" s="7">
        <v>4463228.51</v>
      </c>
      <c r="C46" s="7">
        <v>-153.43972890000001</v>
      </c>
      <c r="D46" s="7">
        <v>58.776674960000001</v>
      </c>
      <c r="E46" s="7">
        <v>120</v>
      </c>
      <c r="F46" s="7">
        <v>11.1</v>
      </c>
      <c r="G46" s="7">
        <v>11.1</v>
      </c>
      <c r="H46" s="7">
        <v>11.7</v>
      </c>
      <c r="I46" s="7">
        <v>0.59999939999999996</v>
      </c>
      <c r="J46" s="7">
        <v>334</v>
      </c>
      <c r="K46" s="7">
        <v>436</v>
      </c>
      <c r="L46" s="7">
        <v>356</v>
      </c>
      <c r="M46" s="7">
        <v>22</v>
      </c>
      <c r="N46" s="7">
        <v>5436374.0800000001</v>
      </c>
      <c r="O46" s="7">
        <v>79.504000000000005</v>
      </c>
      <c r="P46" s="7">
        <v>81</v>
      </c>
      <c r="Q46" s="7">
        <v>2126</v>
      </c>
      <c r="R46" s="7">
        <v>918</v>
      </c>
      <c r="S46" s="7">
        <v>13</v>
      </c>
      <c r="T46" s="7">
        <v>119</v>
      </c>
      <c r="U46" s="7">
        <v>14154</v>
      </c>
      <c r="V46" s="7">
        <v>1231.6999510000001</v>
      </c>
      <c r="W46" s="7">
        <v>3865.8400879999999</v>
      </c>
      <c r="X46" s="7">
        <v>1.06E-2</v>
      </c>
      <c r="Y46" s="7">
        <v>-0.35520000000000002</v>
      </c>
      <c r="Z46" s="7">
        <v>-0.59670000000000001</v>
      </c>
      <c r="AA46" s="7">
        <v>-0.86099999999999999</v>
      </c>
      <c r="AB46" s="7">
        <v>-0.41729729700000001</v>
      </c>
      <c r="AC46" s="7">
        <v>-15.44</v>
      </c>
      <c r="AD46" s="7">
        <v>79.48</v>
      </c>
      <c r="AE46" s="7">
        <v>9.6920000000000002</v>
      </c>
      <c r="AF46" s="7">
        <v>270</v>
      </c>
      <c r="AG46" s="7">
        <v>291</v>
      </c>
      <c r="AH46" s="7">
        <v>2099</v>
      </c>
      <c r="AI46" s="7">
        <v>940</v>
      </c>
      <c r="AJ46" s="7">
        <v>9.1999999999999993</v>
      </c>
      <c r="AK46" s="7">
        <v>-6.45</v>
      </c>
      <c r="AL46" s="7">
        <v>1.94</v>
      </c>
      <c r="AM46" s="7">
        <v>41</v>
      </c>
      <c r="AN46" s="7">
        <v>0.9899</v>
      </c>
      <c r="AO46" s="7">
        <v>0.29110000000000003</v>
      </c>
      <c r="AP46" s="7">
        <v>1221380.814</v>
      </c>
      <c r="AQ46" s="7">
        <v>414</v>
      </c>
      <c r="AR46" s="7">
        <v>70.543120000000002</v>
      </c>
      <c r="AS46" s="7">
        <v>126.8495483</v>
      </c>
      <c r="AT46" s="7">
        <v>144.73045350000001</v>
      </c>
      <c r="AU46" s="7">
        <v>148.03524999999999</v>
      </c>
      <c r="AV46" s="7">
        <v>168.78744889999999</v>
      </c>
      <c r="AW46" s="7">
        <v>228.77279999999999</v>
      </c>
      <c r="AX46" s="7">
        <v>41.937900540000001</v>
      </c>
      <c r="AY46" s="7">
        <v>30.759620000000002</v>
      </c>
      <c r="AZ46" s="7">
        <v>3</v>
      </c>
      <c r="BA46" s="7">
        <v>1</v>
      </c>
      <c r="BB46" s="7">
        <v>5436374.0800000001</v>
      </c>
      <c r="BC46" s="7">
        <f t="shared" si="6"/>
        <v>9899602.5899999999</v>
      </c>
      <c r="BD46" s="7">
        <f t="shared" si="7"/>
        <v>0.45084926080855936</v>
      </c>
      <c r="BE46" s="7">
        <f t="shared" si="8"/>
        <v>0.82099363368313305</v>
      </c>
      <c r="BF46" s="7">
        <v>0</v>
      </c>
      <c r="BG46" s="7">
        <v>0</v>
      </c>
      <c r="BH46" s="7">
        <v>0</v>
      </c>
      <c r="BI46" s="7">
        <v>0</v>
      </c>
      <c r="BJ46" s="7" t="s">
        <v>84</v>
      </c>
      <c r="BK46" s="8">
        <v>3</v>
      </c>
      <c r="BL46" s="8" t="b">
        <f t="shared" si="5"/>
        <v>1</v>
      </c>
      <c r="BM46" s="8" t="b">
        <f>AND(BL46=TRUE,BF47=0)</f>
        <v>1</v>
      </c>
      <c r="BN46" s="8" t="b">
        <f t="shared" si="9"/>
        <v>0</v>
      </c>
      <c r="BO46" s="8" t="b">
        <f>AND(BN46=TRUE,BF46=0)</f>
        <v>0</v>
      </c>
    </row>
    <row r="47" spans="1:67" x14ac:dyDescent="0.6">
      <c r="A47" s="7">
        <v>46</v>
      </c>
      <c r="B47" s="7">
        <v>4866101.6449999996</v>
      </c>
      <c r="C47" s="7">
        <v>-146.4655368</v>
      </c>
      <c r="D47" s="7">
        <v>61.722080730000002</v>
      </c>
      <c r="E47" s="7">
        <v>694</v>
      </c>
      <c r="F47" s="7">
        <v>11.8</v>
      </c>
      <c r="G47" s="7">
        <v>11.9</v>
      </c>
      <c r="H47" s="7">
        <v>12.4</v>
      </c>
      <c r="I47" s="7">
        <v>0.59999939999999996</v>
      </c>
      <c r="J47" s="7">
        <v>87</v>
      </c>
      <c r="K47" s="7">
        <v>91</v>
      </c>
      <c r="L47" s="7">
        <v>78</v>
      </c>
      <c r="M47" s="7">
        <v>-9</v>
      </c>
      <c r="N47" s="7">
        <v>1303993.483</v>
      </c>
      <c r="O47" s="7">
        <v>373.04</v>
      </c>
      <c r="P47" s="7">
        <v>541</v>
      </c>
      <c r="Q47" s="7">
        <v>2893</v>
      </c>
      <c r="R47" s="7">
        <v>1462</v>
      </c>
      <c r="S47" s="7">
        <v>8</v>
      </c>
      <c r="T47" s="7">
        <v>21</v>
      </c>
      <c r="U47" s="7">
        <v>56055</v>
      </c>
      <c r="V47" s="7">
        <v>3377.5500489999999</v>
      </c>
      <c r="W47" s="7">
        <v>6718.4101559999999</v>
      </c>
      <c r="X47" s="7">
        <v>0.73609999999999998</v>
      </c>
      <c r="Y47" s="7">
        <v>0.33169999999999999</v>
      </c>
      <c r="Z47" s="7">
        <v>-0.12870000000000001</v>
      </c>
      <c r="AA47" s="7">
        <v>-0.31157142900000001</v>
      </c>
      <c r="AB47" s="7">
        <v>0.194864865</v>
      </c>
      <c r="AC47" s="7">
        <v>7.21</v>
      </c>
      <c r="AD47" s="7">
        <v>372.98</v>
      </c>
      <c r="AE47" s="7">
        <v>122.33799999999999</v>
      </c>
      <c r="AF47" s="7">
        <v>790</v>
      </c>
      <c r="AG47" s="7">
        <v>613</v>
      </c>
      <c r="AH47" s="7">
        <v>2773</v>
      </c>
      <c r="AI47" s="7">
        <v>1500</v>
      </c>
      <c r="AJ47" s="7">
        <v>3.1</v>
      </c>
      <c r="AK47" s="7">
        <v>-4.93</v>
      </c>
      <c r="AL47" s="7">
        <v>1.62</v>
      </c>
      <c r="AM47" s="7">
        <v>160</v>
      </c>
      <c r="AN47" s="7">
        <v>0.67369999999999997</v>
      </c>
      <c r="AO47" s="7">
        <v>0.18870000000000001</v>
      </c>
      <c r="AP47" s="7">
        <v>2024531.9210000001</v>
      </c>
      <c r="AQ47" s="7">
        <v>1518</v>
      </c>
      <c r="AR47" s="7">
        <v>56.408279999999998</v>
      </c>
      <c r="AS47" s="7">
        <v>419.89996339999999</v>
      </c>
      <c r="AT47" s="7">
        <v>505.77691650000003</v>
      </c>
      <c r="AU47" s="7">
        <v>502.65627999999998</v>
      </c>
      <c r="AV47" s="7">
        <v>605.12547300000006</v>
      </c>
      <c r="AW47" s="7">
        <v>738.28174000000001</v>
      </c>
      <c r="AX47" s="7">
        <v>185.22550960000001</v>
      </c>
      <c r="AY47" s="7">
        <v>131.07408000000001</v>
      </c>
      <c r="AZ47" s="7">
        <v>5</v>
      </c>
      <c r="BA47" s="7">
        <v>1</v>
      </c>
      <c r="BB47" s="7">
        <v>1303993.483</v>
      </c>
      <c r="BC47" s="7">
        <f t="shared" si="6"/>
        <v>6170095.1279999996</v>
      </c>
      <c r="BD47" s="7">
        <f t="shared" si="7"/>
        <v>0.78865909585697391</v>
      </c>
      <c r="BE47" s="7">
        <f t="shared" si="8"/>
        <v>3.7316916905174438</v>
      </c>
      <c r="BF47" s="7">
        <v>0</v>
      </c>
      <c r="BG47" s="7">
        <v>0</v>
      </c>
      <c r="BH47" s="7">
        <v>0</v>
      </c>
      <c r="BI47" s="7">
        <v>0</v>
      </c>
      <c r="BJ47" s="7" t="s">
        <v>85</v>
      </c>
      <c r="BK47" s="8">
        <v>87</v>
      </c>
      <c r="BL47" s="8" t="b">
        <f t="shared" si="5"/>
        <v>1</v>
      </c>
      <c r="BM47" s="8" t="b">
        <f>AND(BL47=TRUE,BF48=0)</f>
        <v>1</v>
      </c>
      <c r="BN47" s="8" t="b">
        <f t="shared" si="9"/>
        <v>0</v>
      </c>
      <c r="BO47" s="8" t="b">
        <f>AND(BN47=TRUE,BF47=0)</f>
        <v>0</v>
      </c>
    </row>
    <row r="48" spans="1:67" x14ac:dyDescent="0.6">
      <c r="A48" s="7">
        <v>47</v>
      </c>
      <c r="B48" s="7">
        <v>8220.6996739999995</v>
      </c>
      <c r="C48" s="7">
        <v>-144.2742724</v>
      </c>
      <c r="D48" s="7">
        <v>69.335207740000001</v>
      </c>
      <c r="E48" s="7">
        <v>1691</v>
      </c>
      <c r="F48" s="7">
        <v>3.6</v>
      </c>
      <c r="G48" s="7">
        <v>4.3</v>
      </c>
      <c r="H48" s="7">
        <v>4.8</v>
      </c>
      <c r="I48" s="7">
        <v>1.2000002999999999</v>
      </c>
      <c r="J48" s="7">
        <v>168</v>
      </c>
      <c r="K48" s="7">
        <v>126</v>
      </c>
      <c r="L48" s="7">
        <v>85</v>
      </c>
      <c r="M48" s="7">
        <v>-83</v>
      </c>
      <c r="N48" s="7">
        <v>0.13654064099999999</v>
      </c>
      <c r="O48" s="7">
        <v>2.1789999999999998</v>
      </c>
      <c r="P48" s="7">
        <v>1619</v>
      </c>
      <c r="Q48" s="7">
        <v>2640</v>
      </c>
      <c r="R48" s="7">
        <v>2042</v>
      </c>
      <c r="S48" s="7">
        <v>21</v>
      </c>
      <c r="T48" s="7">
        <v>350</v>
      </c>
      <c r="U48" s="7">
        <v>3358</v>
      </c>
      <c r="V48" s="7">
        <v>359.64099119999997</v>
      </c>
      <c r="W48" s="7">
        <v>550.35797119999995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>
        <v>7</v>
      </c>
      <c r="BA48" s="7">
        <v>7</v>
      </c>
      <c r="BB48" s="7">
        <v>0.13654064099999999</v>
      </c>
      <c r="BC48" s="7">
        <f t="shared" si="6"/>
        <v>8220.836214641</v>
      </c>
      <c r="BD48" s="7">
        <f t="shared" si="7"/>
        <v>0.99998339090605437</v>
      </c>
      <c r="BE48" s="7">
        <f t="shared" si="8"/>
        <v>60206.98023528394</v>
      </c>
      <c r="BF48" s="7">
        <v>0</v>
      </c>
      <c r="BG48" s="7">
        <v>0</v>
      </c>
      <c r="BH48" s="7">
        <v>0</v>
      </c>
      <c r="BI48" s="7">
        <v>0</v>
      </c>
      <c r="BJ48" s="7" t="s">
        <v>86</v>
      </c>
      <c r="BK48" s="8">
        <v>1006</v>
      </c>
      <c r="BL48" s="8"/>
      <c r="BM48" s="8"/>
      <c r="BN48" s="8" t="b">
        <f t="shared" si="9"/>
        <v>1</v>
      </c>
      <c r="BO48" s="8"/>
    </row>
    <row r="49" spans="1:67" x14ac:dyDescent="0.6">
      <c r="A49" s="7">
        <v>48</v>
      </c>
      <c r="B49" s="7">
        <v>42400.785620000002</v>
      </c>
      <c r="C49" s="7">
        <v>-145.0258876</v>
      </c>
      <c r="D49" s="7">
        <v>69.087121460000006</v>
      </c>
      <c r="E49" s="7">
        <v>1465</v>
      </c>
      <c r="F49" s="7">
        <v>2.7</v>
      </c>
      <c r="G49" s="7">
        <v>3.5</v>
      </c>
      <c r="H49" s="7">
        <v>4</v>
      </c>
      <c r="I49" s="7">
        <v>1.3</v>
      </c>
      <c r="J49" s="7">
        <v>114</v>
      </c>
      <c r="K49" s="7">
        <v>87</v>
      </c>
      <c r="L49" s="7">
        <v>57</v>
      </c>
      <c r="M49" s="7">
        <v>-57</v>
      </c>
      <c r="N49" s="7">
        <v>6.9958992999999997E-2</v>
      </c>
      <c r="O49" s="7">
        <v>0.161</v>
      </c>
      <c r="P49" s="7">
        <v>1672</v>
      </c>
      <c r="Q49" s="7">
        <v>1940</v>
      </c>
      <c r="R49" s="7">
        <v>1799</v>
      </c>
      <c r="S49" s="7">
        <v>32</v>
      </c>
      <c r="T49" s="7">
        <v>2</v>
      </c>
      <c r="U49" s="7">
        <v>211</v>
      </c>
      <c r="V49" s="7">
        <v>320.21701050000001</v>
      </c>
      <c r="W49" s="7">
        <v>1398.079956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>
        <v>6</v>
      </c>
      <c r="BA49" s="7">
        <v>7</v>
      </c>
      <c r="BB49" s="7">
        <v>6.9958992999999997E-2</v>
      </c>
      <c r="BC49" s="7">
        <f t="shared" si="6"/>
        <v>42400.855578993003</v>
      </c>
      <c r="BD49" s="7">
        <f t="shared" si="7"/>
        <v>0.99999835005704374</v>
      </c>
      <c r="BE49" s="7">
        <f t="shared" si="8"/>
        <v>606080.55950719595</v>
      </c>
      <c r="BF49" s="7">
        <v>1</v>
      </c>
      <c r="BG49" s="7">
        <v>2004</v>
      </c>
      <c r="BH49" s="7">
        <v>1</v>
      </c>
      <c r="BI49" s="7">
        <v>1992</v>
      </c>
      <c r="BJ49" s="7" t="s">
        <v>87</v>
      </c>
      <c r="BK49" s="8">
        <v>940</v>
      </c>
      <c r="BL49" s="8" t="b">
        <f t="shared" ref="BL49:BL70" si="10">AZ49&lt;7</f>
        <v>1</v>
      </c>
      <c r="BM49" s="8" t="b">
        <f>AND(BL49=TRUE,BF50=0)</f>
        <v>0</v>
      </c>
      <c r="BN49" s="8" t="b">
        <f t="shared" si="9"/>
        <v>0</v>
      </c>
      <c r="BO49" s="8" t="b">
        <f>AND(BN49=TRUE,BF49=0)</f>
        <v>0</v>
      </c>
    </row>
    <row r="50" spans="1:67" x14ac:dyDescent="0.6">
      <c r="A50" s="7">
        <v>49</v>
      </c>
      <c r="B50" s="7">
        <v>17993.855439999999</v>
      </c>
      <c r="C50" s="7">
        <v>-152.25067999999999</v>
      </c>
      <c r="D50" s="7">
        <v>68.224834200000004</v>
      </c>
      <c r="E50" s="7">
        <v>1446</v>
      </c>
      <c r="F50" s="7">
        <v>5.8</v>
      </c>
      <c r="G50" s="7">
        <v>6.3</v>
      </c>
      <c r="H50" s="7">
        <v>7</v>
      </c>
      <c r="I50" s="7">
        <v>1.1999998000000001</v>
      </c>
      <c r="J50" s="7">
        <v>136</v>
      </c>
      <c r="K50" s="7">
        <v>107</v>
      </c>
      <c r="L50" s="7">
        <v>103</v>
      </c>
      <c r="M50" s="7">
        <v>-33</v>
      </c>
      <c r="N50" s="7">
        <v>34565.862439999997</v>
      </c>
      <c r="O50" s="7">
        <v>0.51</v>
      </c>
      <c r="P50" s="7">
        <v>1447</v>
      </c>
      <c r="Q50" s="7">
        <v>1813</v>
      </c>
      <c r="R50" s="7">
        <v>1570</v>
      </c>
      <c r="S50" s="7">
        <v>18</v>
      </c>
      <c r="T50" s="7">
        <v>26</v>
      </c>
      <c r="U50" s="7">
        <v>1377</v>
      </c>
      <c r="V50" s="7">
        <v>392.91799930000002</v>
      </c>
      <c r="W50" s="7">
        <v>587.50799559999996</v>
      </c>
      <c r="X50" s="7">
        <v>-0.12939999999999999</v>
      </c>
      <c r="Y50" s="7">
        <v>-0.37419999999999998</v>
      </c>
      <c r="Z50" s="7">
        <v>-0.39419999999999999</v>
      </c>
      <c r="AA50" s="7">
        <v>-0.49542857099999998</v>
      </c>
      <c r="AB50" s="7">
        <v>-0.33637837799999998</v>
      </c>
      <c r="AC50" s="7">
        <v>-12.446</v>
      </c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>
        <v>1</v>
      </c>
      <c r="BA50" s="7">
        <v>7</v>
      </c>
      <c r="BB50" s="7">
        <v>34565.862439999997</v>
      </c>
      <c r="BC50" s="7">
        <f t="shared" si="6"/>
        <v>52559.717879999997</v>
      </c>
      <c r="BD50" s="7">
        <f t="shared" si="7"/>
        <v>0.34235068538765911</v>
      </c>
      <c r="BE50" s="7">
        <f t="shared" si="8"/>
        <v>0.52056723512205239</v>
      </c>
      <c r="BF50" s="7">
        <v>1</v>
      </c>
      <c r="BG50" s="7">
        <v>0</v>
      </c>
      <c r="BH50" s="7">
        <v>0</v>
      </c>
      <c r="BI50" s="7">
        <v>0</v>
      </c>
      <c r="BJ50" s="7" t="s">
        <v>88</v>
      </c>
      <c r="BK50" s="8">
        <v>887</v>
      </c>
      <c r="BL50" s="8" t="b">
        <f t="shared" si="10"/>
        <v>1</v>
      </c>
      <c r="BM50" s="8" t="b">
        <f>AND(BL50=TRUE,BF51=0)</f>
        <v>1</v>
      </c>
      <c r="BN50" s="8" t="b">
        <f t="shared" si="9"/>
        <v>0</v>
      </c>
      <c r="BO50" s="8" t="b">
        <f>AND(BN50=TRUE,BF50=0)</f>
        <v>0</v>
      </c>
    </row>
    <row r="51" spans="1:67" x14ac:dyDescent="0.6">
      <c r="A51" s="7">
        <v>50</v>
      </c>
      <c r="B51" s="7">
        <v>1513260.862</v>
      </c>
      <c r="C51" s="7">
        <v>-152.38025289999999</v>
      </c>
      <c r="D51" s="7">
        <v>62.679910659999997</v>
      </c>
      <c r="E51" s="7">
        <v>853</v>
      </c>
      <c r="F51" s="7">
        <v>7.6</v>
      </c>
      <c r="G51" s="7">
        <v>8.3000000000000007</v>
      </c>
      <c r="H51" s="7">
        <v>9.1999999999999993</v>
      </c>
      <c r="I51" s="7">
        <v>1.5999999</v>
      </c>
      <c r="J51" s="7">
        <v>91</v>
      </c>
      <c r="K51" s="7">
        <v>109</v>
      </c>
      <c r="L51" s="7">
        <v>106</v>
      </c>
      <c r="M51" s="7">
        <v>15</v>
      </c>
      <c r="N51" s="7">
        <v>464655.48320000002</v>
      </c>
      <c r="O51" s="7">
        <v>35.280999999999999</v>
      </c>
      <c r="P51" s="7">
        <v>743</v>
      </c>
      <c r="Q51" s="7">
        <v>2278</v>
      </c>
      <c r="R51" s="7">
        <v>1493</v>
      </c>
      <c r="S51" s="7">
        <v>12</v>
      </c>
      <c r="T51" s="7">
        <v>283</v>
      </c>
      <c r="U51" s="7">
        <v>14040</v>
      </c>
      <c r="V51" s="7">
        <v>1507.670044</v>
      </c>
      <c r="W51" s="7">
        <v>3885.360107</v>
      </c>
      <c r="X51" s="7">
        <v>0.2142</v>
      </c>
      <c r="Y51" s="7">
        <v>-0.10150000000000001</v>
      </c>
      <c r="Z51" s="7">
        <v>-0.26529999999999998</v>
      </c>
      <c r="AA51" s="7">
        <v>-0.497</v>
      </c>
      <c r="AB51" s="7">
        <v>-0.13527027</v>
      </c>
      <c r="AC51" s="7">
        <v>-5.0049999999999999</v>
      </c>
      <c r="AD51" s="7">
        <v>35.256999999999998</v>
      </c>
      <c r="AE51" s="7">
        <v>5.8962000000000003</v>
      </c>
      <c r="AF51" s="7">
        <v>395</v>
      </c>
      <c r="AG51" s="7">
        <v>864</v>
      </c>
      <c r="AH51" s="7">
        <v>2152</v>
      </c>
      <c r="AI51" s="7">
        <v>1519</v>
      </c>
      <c r="AJ51" s="7">
        <v>6.1</v>
      </c>
      <c r="AK51" s="7">
        <v>-2.4900000000000002</v>
      </c>
      <c r="AL51" s="7">
        <v>1</v>
      </c>
      <c r="AM51" s="7">
        <v>158</v>
      </c>
      <c r="AN51" s="7">
        <v>0.42720000000000002</v>
      </c>
      <c r="AO51" s="7">
        <v>0.1709</v>
      </c>
      <c r="AP51" s="7">
        <v>2245281.327</v>
      </c>
      <c r="AQ51" s="7">
        <v>2526</v>
      </c>
      <c r="AR51" s="7">
        <v>81.508949999999999</v>
      </c>
      <c r="AS51" s="7">
        <v>177.05916980000001</v>
      </c>
      <c r="AT51" s="7">
        <v>203.05838779999999</v>
      </c>
      <c r="AU51" s="7">
        <v>205.00095999999999</v>
      </c>
      <c r="AV51" s="7">
        <v>236.36308289999999</v>
      </c>
      <c r="AW51" s="7">
        <v>283.95868000000002</v>
      </c>
      <c r="AX51" s="7">
        <v>59.303913119999997</v>
      </c>
      <c r="AY51" s="7">
        <v>39.842950000000002</v>
      </c>
      <c r="AZ51" s="7">
        <v>1</v>
      </c>
      <c r="BA51" s="7">
        <v>1</v>
      </c>
      <c r="BB51" s="7">
        <v>464655.48320000002</v>
      </c>
      <c r="BC51" s="7">
        <f t="shared" si="6"/>
        <v>1977916.3451999999</v>
      </c>
      <c r="BD51" s="7">
        <f t="shared" si="7"/>
        <v>0.76507829346391498</v>
      </c>
      <c r="BE51" s="7">
        <f t="shared" si="8"/>
        <v>3.256737339196861</v>
      </c>
      <c r="BF51" s="7">
        <v>0</v>
      </c>
      <c r="BG51" s="7">
        <v>0</v>
      </c>
      <c r="BH51" s="7">
        <v>0</v>
      </c>
      <c r="BI51" s="7">
        <v>0</v>
      </c>
      <c r="BJ51" s="7" t="s">
        <v>89</v>
      </c>
      <c r="BK51" s="8">
        <v>360</v>
      </c>
      <c r="BL51" s="8" t="b">
        <f t="shared" si="10"/>
        <v>1</v>
      </c>
      <c r="BM51" s="8" t="b">
        <f>AND(BL51=TRUE,BF52=0)</f>
        <v>1</v>
      </c>
      <c r="BN51" s="8" t="b">
        <f t="shared" si="9"/>
        <v>0</v>
      </c>
      <c r="BO51" s="8" t="b">
        <f>AND(BN51=TRUE,BF51=0)</f>
        <v>0</v>
      </c>
    </row>
    <row r="52" spans="1:67" x14ac:dyDescent="0.6">
      <c r="A52" s="7">
        <v>51</v>
      </c>
      <c r="B52" s="7">
        <v>1259546.6229999999</v>
      </c>
      <c r="C52" s="7">
        <v>-151.94918200000001</v>
      </c>
      <c r="D52" s="7">
        <v>62.577666710000003</v>
      </c>
      <c r="E52" s="7">
        <v>268</v>
      </c>
      <c r="F52" s="7">
        <v>12.4</v>
      </c>
      <c r="G52" s="7">
        <v>13.3</v>
      </c>
      <c r="H52" s="7">
        <v>14.1</v>
      </c>
      <c r="I52" s="7">
        <v>1.7000008</v>
      </c>
      <c r="J52" s="7">
        <v>186</v>
      </c>
      <c r="K52" s="7">
        <v>217</v>
      </c>
      <c r="L52" s="7">
        <v>210</v>
      </c>
      <c r="M52" s="7">
        <v>24</v>
      </c>
      <c r="N52" s="7">
        <v>546902.75490000006</v>
      </c>
      <c r="O52" s="7">
        <v>195.803</v>
      </c>
      <c r="P52" s="7">
        <v>213</v>
      </c>
      <c r="Q52" s="7">
        <v>3150</v>
      </c>
      <c r="R52" s="7">
        <v>1321</v>
      </c>
      <c r="S52" s="7">
        <v>14</v>
      </c>
      <c r="T52" s="7">
        <v>154</v>
      </c>
      <c r="U52" s="7">
        <v>36125</v>
      </c>
      <c r="V52" s="7">
        <v>2952.8701169999999</v>
      </c>
      <c r="W52" s="7">
        <v>4639.0698240000002</v>
      </c>
      <c r="X52" s="7">
        <v>0.14949999999999999</v>
      </c>
      <c r="Y52" s="7">
        <v>-0.1704</v>
      </c>
      <c r="Z52" s="7">
        <v>-0.30209999999999998</v>
      </c>
      <c r="AA52" s="7">
        <v>-0.54242857099999997</v>
      </c>
      <c r="AB52" s="7">
        <v>-0.18991891899999999</v>
      </c>
      <c r="AC52" s="7">
        <v>-7.0270000000000001</v>
      </c>
      <c r="AD52" s="7">
        <v>195.70500000000001</v>
      </c>
      <c r="AE52" s="7">
        <v>36.784700000000001</v>
      </c>
      <c r="AF52" s="7">
        <v>615</v>
      </c>
      <c r="AG52" s="7">
        <v>306</v>
      </c>
      <c r="AH52" s="7">
        <v>3158</v>
      </c>
      <c r="AI52" s="7">
        <v>1347</v>
      </c>
      <c r="AJ52" s="7">
        <v>7.6</v>
      </c>
      <c r="AK52" s="7">
        <v>-4</v>
      </c>
      <c r="AL52" s="7">
        <v>1.02</v>
      </c>
      <c r="AM52" s="7">
        <v>153</v>
      </c>
      <c r="AN52" s="7">
        <v>0.40210000000000001</v>
      </c>
      <c r="AO52" s="7">
        <v>0.14249999999999999</v>
      </c>
      <c r="AP52" s="7">
        <v>16172555.74</v>
      </c>
      <c r="AQ52" s="7">
        <v>5841</v>
      </c>
      <c r="AR52" s="7">
        <v>33.178795000000001</v>
      </c>
      <c r="AS52" s="7">
        <v>239.67233279999999</v>
      </c>
      <c r="AT52" s="7">
        <v>290.24472050000003</v>
      </c>
      <c r="AU52" s="7">
        <v>289.678</v>
      </c>
      <c r="AV52" s="7">
        <v>349.00796509999998</v>
      </c>
      <c r="AW52" s="7">
        <v>489.77390000000003</v>
      </c>
      <c r="AX52" s="7">
        <v>109.3356323</v>
      </c>
      <c r="AY52" s="7">
        <v>78.023619999999994</v>
      </c>
      <c r="AZ52" s="7">
        <v>3</v>
      </c>
      <c r="BA52" s="7">
        <v>1</v>
      </c>
      <c r="BB52" s="7">
        <v>546902.75490000006</v>
      </c>
      <c r="BC52" s="7">
        <f t="shared" si="6"/>
        <v>1806449.3779</v>
      </c>
      <c r="BD52" s="7">
        <f t="shared" si="7"/>
        <v>0.69724988610764427</v>
      </c>
      <c r="BE52" s="7">
        <f t="shared" si="8"/>
        <v>2.3030540835917077</v>
      </c>
      <c r="BF52" s="7">
        <v>0</v>
      </c>
      <c r="BG52" s="7">
        <v>0</v>
      </c>
      <c r="BH52" s="7">
        <v>0</v>
      </c>
      <c r="BI52" s="7">
        <v>0</v>
      </c>
      <c r="BJ52" s="7" t="s">
        <v>90</v>
      </c>
      <c r="BK52" s="8">
        <v>338</v>
      </c>
      <c r="BL52" s="8" t="b">
        <f t="shared" si="10"/>
        <v>1</v>
      </c>
      <c r="BM52" s="8" t="b">
        <f>AND(BL52=TRUE,BF53=0)</f>
        <v>1</v>
      </c>
      <c r="BN52" s="8" t="b">
        <f t="shared" si="9"/>
        <v>0</v>
      </c>
      <c r="BO52" s="8" t="b">
        <f>AND(BN52=TRUE,BF52=0)</f>
        <v>0</v>
      </c>
    </row>
    <row r="53" spans="1:67" x14ac:dyDescent="0.6">
      <c r="A53" s="7">
        <v>52</v>
      </c>
      <c r="B53" s="7">
        <v>1378443.3259999999</v>
      </c>
      <c r="C53" s="7">
        <v>-146.52356130000001</v>
      </c>
      <c r="D53" s="7">
        <v>63.293701239999997</v>
      </c>
      <c r="E53" s="7">
        <v>1033</v>
      </c>
      <c r="F53" s="7">
        <v>9.9</v>
      </c>
      <c r="G53" s="7">
        <v>10.199999999999999</v>
      </c>
      <c r="H53" s="7">
        <v>10.6</v>
      </c>
      <c r="I53" s="7">
        <v>0.70000076</v>
      </c>
      <c r="J53" s="7">
        <v>142</v>
      </c>
      <c r="K53" s="7">
        <v>138</v>
      </c>
      <c r="L53" s="7">
        <v>85</v>
      </c>
      <c r="M53" s="7">
        <v>-57</v>
      </c>
      <c r="N53" s="7">
        <v>189931.6281</v>
      </c>
      <c r="O53" s="7">
        <v>56.530999999999999</v>
      </c>
      <c r="P53" s="7">
        <v>942</v>
      </c>
      <c r="Q53" s="7">
        <v>2584</v>
      </c>
      <c r="R53" s="7">
        <v>1781</v>
      </c>
      <c r="S53" s="7">
        <v>12</v>
      </c>
      <c r="T53" s="7">
        <v>192</v>
      </c>
      <c r="U53" s="7">
        <v>18292</v>
      </c>
      <c r="V53" s="7">
        <v>0</v>
      </c>
      <c r="W53" s="7">
        <v>0</v>
      </c>
      <c r="X53" s="7">
        <v>0.19819999999999999</v>
      </c>
      <c r="Y53" s="7">
        <v>5.3400000000000003E-2</v>
      </c>
      <c r="Z53" s="7">
        <v>-0.27800000000000002</v>
      </c>
      <c r="AA53" s="7">
        <v>-0.46914285700000002</v>
      </c>
      <c r="AB53" s="7">
        <v>-9.5891892000000006E-2</v>
      </c>
      <c r="AC53" s="7">
        <v>-3.548</v>
      </c>
      <c r="AD53" s="7">
        <v>56.462000000000003</v>
      </c>
      <c r="AE53" s="7">
        <v>8.2379999999999995</v>
      </c>
      <c r="AF53" s="7">
        <v>345</v>
      </c>
      <c r="AG53" s="7">
        <v>1037</v>
      </c>
      <c r="AH53" s="7">
        <v>2498</v>
      </c>
      <c r="AI53" s="7">
        <v>1791</v>
      </c>
      <c r="AJ53" s="7">
        <v>7.8</v>
      </c>
      <c r="AK53" s="7">
        <v>-2.64</v>
      </c>
      <c r="AL53" s="7">
        <v>0.64</v>
      </c>
      <c r="AM53" s="7">
        <v>130</v>
      </c>
      <c r="AN53" s="7">
        <v>0.4037</v>
      </c>
      <c r="AO53" s="7">
        <v>0.20080000000000001</v>
      </c>
      <c r="AP53" s="7">
        <v>3691648.307</v>
      </c>
      <c r="AQ53" s="7">
        <v>1424</v>
      </c>
      <c r="AR53" s="7">
        <v>106.87238000000001</v>
      </c>
      <c r="AS53" s="7">
        <v>227.6374969</v>
      </c>
      <c r="AT53" s="7">
        <v>273.2412109</v>
      </c>
      <c r="AU53" s="7">
        <v>271.09690000000001</v>
      </c>
      <c r="AV53" s="7">
        <v>321.56011960000001</v>
      </c>
      <c r="AW53" s="7">
        <v>381.94788</v>
      </c>
      <c r="AX53" s="7">
        <v>93.922622680000003</v>
      </c>
      <c r="AY53" s="7">
        <v>56.278889999999997</v>
      </c>
      <c r="AZ53" s="7">
        <v>1</v>
      </c>
      <c r="BA53" s="7">
        <v>5</v>
      </c>
      <c r="BB53" s="7">
        <v>189931.6281</v>
      </c>
      <c r="BC53" s="7">
        <f t="shared" si="6"/>
        <v>1568374.9541</v>
      </c>
      <c r="BD53" s="7">
        <f t="shared" si="7"/>
        <v>0.87889909386560505</v>
      </c>
      <c r="BE53" s="7">
        <f t="shared" si="8"/>
        <v>7.2575765278768749</v>
      </c>
      <c r="BF53" s="7">
        <v>0</v>
      </c>
      <c r="BG53" s="7">
        <v>0</v>
      </c>
      <c r="BH53" s="7">
        <v>0</v>
      </c>
      <c r="BI53" s="7">
        <v>0</v>
      </c>
      <c r="BJ53" s="7" t="s">
        <v>91</v>
      </c>
      <c r="BK53" s="8">
        <v>272</v>
      </c>
      <c r="BL53" s="8" t="b">
        <f t="shared" si="10"/>
        <v>1</v>
      </c>
      <c r="BM53" s="8" t="b">
        <f>AND(BL53=TRUE,BF54=0)</f>
        <v>1</v>
      </c>
      <c r="BN53" s="8" t="b">
        <f t="shared" si="9"/>
        <v>0</v>
      </c>
      <c r="BO53" s="8" t="b">
        <f>AND(BN53=TRUE,BF53=0)</f>
        <v>0</v>
      </c>
    </row>
    <row r="54" spans="1:67" x14ac:dyDescent="0.6">
      <c r="A54" s="7">
        <v>53</v>
      </c>
      <c r="B54" s="7">
        <v>254081.00229999999</v>
      </c>
      <c r="C54" s="7">
        <v>-147.522762</v>
      </c>
      <c r="D54" s="7">
        <v>63.489395479999999</v>
      </c>
      <c r="E54" s="7">
        <v>1157</v>
      </c>
      <c r="F54" s="7">
        <v>8.9</v>
      </c>
      <c r="G54" s="7">
        <v>9.1999999999999993</v>
      </c>
      <c r="H54" s="7">
        <v>9.6</v>
      </c>
      <c r="I54" s="7">
        <v>0.70000076</v>
      </c>
      <c r="J54" s="7">
        <v>207</v>
      </c>
      <c r="K54" s="7">
        <v>188</v>
      </c>
      <c r="L54" s="7">
        <v>126</v>
      </c>
      <c r="M54" s="7">
        <v>-81</v>
      </c>
      <c r="N54" s="7">
        <v>0.17685495100000001</v>
      </c>
      <c r="O54" s="7">
        <v>32.959000000000003</v>
      </c>
      <c r="P54" s="7">
        <v>978</v>
      </c>
      <c r="Q54" s="7">
        <v>2658</v>
      </c>
      <c r="R54" s="7">
        <v>1902</v>
      </c>
      <c r="S54" s="7">
        <v>12</v>
      </c>
      <c r="T54" s="7">
        <v>189</v>
      </c>
      <c r="U54" s="7">
        <v>13482</v>
      </c>
      <c r="V54" s="7">
        <v>0</v>
      </c>
      <c r="W54" s="7">
        <v>0</v>
      </c>
      <c r="X54" s="7">
        <v>0.20949999999999999</v>
      </c>
      <c r="Y54" s="7">
        <v>4.9000000000000002E-2</v>
      </c>
      <c r="Z54" s="7">
        <v>-0.27079999999999999</v>
      </c>
      <c r="AA54" s="7">
        <v>-0.48471428599999999</v>
      </c>
      <c r="AB54" s="7">
        <v>-9.5027027E-2</v>
      </c>
      <c r="AC54" s="7">
        <v>-3.516</v>
      </c>
      <c r="AD54" s="7">
        <v>32.942999999999998</v>
      </c>
      <c r="AE54" s="7">
        <v>4.2245999999999997</v>
      </c>
      <c r="AF54" s="7">
        <v>322</v>
      </c>
      <c r="AG54" s="7">
        <v>1187</v>
      </c>
      <c r="AH54" s="7">
        <v>2598</v>
      </c>
      <c r="AI54" s="7">
        <v>1939</v>
      </c>
      <c r="AJ54" s="7">
        <v>8.5</v>
      </c>
      <c r="AK54" s="7">
        <v>-2.82</v>
      </c>
      <c r="AL54" s="7">
        <v>0.63</v>
      </c>
      <c r="AM54" s="7">
        <v>114</v>
      </c>
      <c r="AN54" s="7">
        <v>0.43219999999999997</v>
      </c>
      <c r="AO54" s="7">
        <v>0.22389999999999999</v>
      </c>
      <c r="AP54" s="7">
        <v>1246675.1880000001</v>
      </c>
      <c r="AQ54" s="7">
        <v>1768</v>
      </c>
      <c r="AR54" s="7">
        <v>85.73921</v>
      </c>
      <c r="AS54" s="7">
        <v>172.95217510000001</v>
      </c>
      <c r="AT54" s="7">
        <v>203.0572281</v>
      </c>
      <c r="AU54" s="7">
        <v>197.7972</v>
      </c>
      <c r="AV54" s="7">
        <v>224.9604301</v>
      </c>
      <c r="AW54" s="7">
        <v>286.74945000000002</v>
      </c>
      <c r="AX54" s="7">
        <v>52.008254999999998</v>
      </c>
      <c r="AY54" s="7">
        <v>36.384765999999999</v>
      </c>
      <c r="AZ54" s="7">
        <v>2</v>
      </c>
      <c r="BA54" s="7">
        <v>3</v>
      </c>
      <c r="BB54" s="7">
        <v>0.17685495100000001</v>
      </c>
      <c r="BC54" s="7">
        <f t="shared" si="6"/>
        <v>254081.17915495098</v>
      </c>
      <c r="BD54" s="7">
        <f t="shared" si="7"/>
        <v>0.9999993039431273</v>
      </c>
      <c r="BE54" s="7">
        <f t="shared" si="8"/>
        <v>1436663.2139125129</v>
      </c>
      <c r="BF54" s="7">
        <v>0</v>
      </c>
      <c r="BG54" s="7">
        <v>0</v>
      </c>
      <c r="BH54" s="7">
        <v>0</v>
      </c>
      <c r="BI54" s="7">
        <v>0</v>
      </c>
      <c r="BJ54" s="7" t="s">
        <v>92</v>
      </c>
      <c r="BK54" s="8">
        <v>285</v>
      </c>
      <c r="BL54" s="8" t="b">
        <f t="shared" si="10"/>
        <v>1</v>
      </c>
      <c r="BM54" s="8" t="b">
        <f>AND(BL54=TRUE,BF55=0)</f>
        <v>1</v>
      </c>
      <c r="BN54" s="8" t="b">
        <f t="shared" si="9"/>
        <v>0</v>
      </c>
      <c r="BO54" s="8" t="b">
        <f>AND(BN54=TRUE,BF54=0)</f>
        <v>0</v>
      </c>
    </row>
    <row r="55" spans="1:67" x14ac:dyDescent="0.6">
      <c r="A55" s="7">
        <v>54</v>
      </c>
      <c r="B55" s="7">
        <v>969760.87990000006</v>
      </c>
      <c r="C55" s="7">
        <v>-142.230268</v>
      </c>
      <c r="D55" s="7">
        <v>62.024911109999998</v>
      </c>
      <c r="E55" s="7">
        <v>1165</v>
      </c>
      <c r="F55" s="7">
        <v>9.1</v>
      </c>
      <c r="G55" s="7">
        <v>9.5</v>
      </c>
      <c r="H55" s="7">
        <v>10</v>
      </c>
      <c r="I55" s="7">
        <v>0.89999960000000001</v>
      </c>
      <c r="J55" s="7">
        <v>73</v>
      </c>
      <c r="K55" s="7">
        <v>62</v>
      </c>
      <c r="L55" s="7">
        <v>50</v>
      </c>
      <c r="M55" s="7">
        <v>-23</v>
      </c>
      <c r="N55" s="7">
        <v>73495.227580000006</v>
      </c>
      <c r="O55" s="7">
        <v>283.25099999999998</v>
      </c>
      <c r="P55" s="7">
        <v>1064</v>
      </c>
      <c r="Q55" s="7">
        <v>3218</v>
      </c>
      <c r="R55" s="7">
        <v>2379</v>
      </c>
      <c r="S55" s="7">
        <v>13</v>
      </c>
      <c r="T55" s="7">
        <v>11</v>
      </c>
      <c r="U55" s="7">
        <v>33632</v>
      </c>
      <c r="V55" s="7">
        <v>0</v>
      </c>
      <c r="W55" s="7">
        <v>0</v>
      </c>
      <c r="X55" s="7">
        <v>5.8999999999999999E-3</v>
      </c>
      <c r="Y55" s="7">
        <v>-0.19650000000000001</v>
      </c>
      <c r="Z55" s="7">
        <v>-0.31900000000000001</v>
      </c>
      <c r="AA55" s="7">
        <v>-0.53</v>
      </c>
      <c r="AB55" s="7">
        <v>-0.23799999999999999</v>
      </c>
      <c r="AC55" s="7">
        <v>-8.8059999999999992</v>
      </c>
      <c r="AD55" s="7">
        <v>283.04000000000002</v>
      </c>
      <c r="AE55" s="7">
        <v>65.529700000000005</v>
      </c>
      <c r="AF55" s="7">
        <v>562</v>
      </c>
      <c r="AG55" s="7">
        <v>1119</v>
      </c>
      <c r="AH55" s="7">
        <v>3099</v>
      </c>
      <c r="AI55" s="7">
        <v>2390</v>
      </c>
      <c r="AJ55" s="7">
        <v>4.2</v>
      </c>
      <c r="AK55" s="7">
        <v>-6.17</v>
      </c>
      <c r="AL55" s="7">
        <v>0.48</v>
      </c>
      <c r="AM55" s="7">
        <v>91</v>
      </c>
      <c r="AN55" s="7">
        <v>0.61770000000000003</v>
      </c>
      <c r="AO55" s="7">
        <v>9.7699999999999995E-2</v>
      </c>
      <c r="AP55" s="7">
        <v>17677252.989999998</v>
      </c>
      <c r="AQ55" s="7">
        <v>1204</v>
      </c>
      <c r="AR55" s="7">
        <v>94.862359999999995</v>
      </c>
      <c r="AS55" s="7">
        <v>303.66161349999999</v>
      </c>
      <c r="AT55" s="7">
        <v>375.90473939999998</v>
      </c>
      <c r="AU55" s="7">
        <v>378.44387999999998</v>
      </c>
      <c r="AV55" s="7">
        <v>464.50315089999998</v>
      </c>
      <c r="AW55" s="7">
        <v>579.05395999999996</v>
      </c>
      <c r="AX55" s="7">
        <v>160.84153749999999</v>
      </c>
      <c r="AY55" s="7">
        <v>108.75563</v>
      </c>
      <c r="AZ55" s="7">
        <v>1</v>
      </c>
      <c r="BA55" s="7">
        <v>3</v>
      </c>
      <c r="BB55" s="7">
        <v>73495.227580000006</v>
      </c>
      <c r="BC55" s="7">
        <f t="shared" si="6"/>
        <v>1043256.10748</v>
      </c>
      <c r="BD55" s="7">
        <f t="shared" si="7"/>
        <v>0.9295520754174843</v>
      </c>
      <c r="BE55" s="7">
        <f t="shared" si="8"/>
        <v>13.194882332249524</v>
      </c>
      <c r="BF55" s="7">
        <v>0</v>
      </c>
      <c r="BG55" s="7">
        <v>0</v>
      </c>
      <c r="BH55" s="7">
        <v>0</v>
      </c>
      <c r="BI55" s="7">
        <v>0</v>
      </c>
      <c r="BJ55" s="7" t="s">
        <v>93</v>
      </c>
      <c r="BK55" s="8">
        <v>229</v>
      </c>
      <c r="BL55" s="8" t="b">
        <f t="shared" si="10"/>
        <v>1</v>
      </c>
      <c r="BM55" s="8" t="b">
        <f>AND(BL55=TRUE,BF56=0)</f>
        <v>1</v>
      </c>
      <c r="BN55" s="8" t="b">
        <f t="shared" si="9"/>
        <v>0</v>
      </c>
      <c r="BO55" s="8" t="b">
        <f>AND(BN55=TRUE,BF55=0)</f>
        <v>0</v>
      </c>
    </row>
    <row r="56" spans="1:67" x14ac:dyDescent="0.6">
      <c r="A56" s="7">
        <v>55</v>
      </c>
      <c r="B56" s="7">
        <v>5311766.97</v>
      </c>
      <c r="C56" s="7">
        <v>-142.8878527</v>
      </c>
      <c r="D56" s="7">
        <v>62.181307590000003</v>
      </c>
      <c r="E56" s="7">
        <v>921</v>
      </c>
      <c r="F56" s="7">
        <v>11.3</v>
      </c>
      <c r="G56" s="7">
        <v>11.6</v>
      </c>
      <c r="H56" s="7">
        <v>12.1</v>
      </c>
      <c r="I56" s="7">
        <v>0.80000020000000005</v>
      </c>
      <c r="J56" s="7">
        <v>55</v>
      </c>
      <c r="K56" s="7">
        <v>47</v>
      </c>
      <c r="L56" s="7">
        <v>37</v>
      </c>
      <c r="M56" s="7">
        <v>-18</v>
      </c>
      <c r="N56" s="7">
        <v>646148.56900000002</v>
      </c>
      <c r="O56" s="7">
        <v>1028.799</v>
      </c>
      <c r="P56" s="7">
        <v>870</v>
      </c>
      <c r="Q56" s="7">
        <v>4166</v>
      </c>
      <c r="R56" s="7">
        <v>2248</v>
      </c>
      <c r="S56" s="7">
        <v>9</v>
      </c>
      <c r="T56" s="7">
        <v>45</v>
      </c>
      <c r="U56" s="7">
        <v>84594</v>
      </c>
      <c r="V56" s="7">
        <v>0</v>
      </c>
      <c r="W56" s="7">
        <v>0</v>
      </c>
      <c r="X56" s="7">
        <v>0.12189999999999999</v>
      </c>
      <c r="Y56" s="7">
        <v>-0.127</v>
      </c>
      <c r="Z56" s="7">
        <v>-0.32150000000000001</v>
      </c>
      <c r="AA56" s="7">
        <v>-0.53771428600000004</v>
      </c>
      <c r="AB56" s="7">
        <v>-0.19</v>
      </c>
      <c r="AC56" s="7">
        <v>-7.03</v>
      </c>
      <c r="AD56" s="7">
        <v>1028.04</v>
      </c>
      <c r="AE56" s="7">
        <v>401.3852</v>
      </c>
      <c r="AF56" s="7">
        <v>956</v>
      </c>
      <c r="AG56" s="7">
        <v>885</v>
      </c>
      <c r="AH56" s="7">
        <v>4848</v>
      </c>
      <c r="AI56" s="7">
        <v>2246</v>
      </c>
      <c r="AJ56" s="7">
        <v>3.7</v>
      </c>
      <c r="AK56" s="7">
        <v>-7.96</v>
      </c>
      <c r="AL56" s="7">
        <v>0.7</v>
      </c>
      <c r="AM56" s="7">
        <v>120</v>
      </c>
      <c r="AN56" s="7">
        <v>0.66739999999999999</v>
      </c>
      <c r="AO56" s="7">
        <v>3.3300000000000003E-2</v>
      </c>
      <c r="AP56" s="7">
        <v>29828630.359999999</v>
      </c>
      <c r="AQ56" s="7">
        <v>528</v>
      </c>
      <c r="AR56" s="7">
        <v>110.99559000000001</v>
      </c>
      <c r="AS56" s="7">
        <v>332.81133269999998</v>
      </c>
      <c r="AT56" s="7">
        <v>396.49407960000002</v>
      </c>
      <c r="AU56" s="7">
        <v>393.70339999999999</v>
      </c>
      <c r="AV56" s="7">
        <v>454.13623050000001</v>
      </c>
      <c r="AW56" s="7">
        <v>617.85955999999999</v>
      </c>
      <c r="AX56" s="7">
        <v>121.3248978</v>
      </c>
      <c r="AY56" s="7">
        <v>99.626199999999997</v>
      </c>
      <c r="AZ56" s="7">
        <v>1</v>
      </c>
      <c r="BA56" s="7">
        <v>5</v>
      </c>
      <c r="BB56" s="7">
        <v>646148.56900000002</v>
      </c>
      <c r="BC56" s="7">
        <f t="shared" si="6"/>
        <v>5957915.5389999999</v>
      </c>
      <c r="BD56" s="7">
        <f t="shared" si="7"/>
        <v>0.89154788033325283</v>
      </c>
      <c r="BE56" s="7">
        <f t="shared" si="8"/>
        <v>8.2206588776024976</v>
      </c>
      <c r="BF56" s="7">
        <v>0</v>
      </c>
      <c r="BG56" s="7">
        <v>0</v>
      </c>
      <c r="BH56" s="7">
        <v>0</v>
      </c>
      <c r="BI56" s="7">
        <v>0</v>
      </c>
      <c r="BJ56" s="7" t="s">
        <v>94</v>
      </c>
      <c r="BK56" s="8">
        <v>245</v>
      </c>
      <c r="BL56" s="8" t="b">
        <f t="shared" si="10"/>
        <v>1</v>
      </c>
      <c r="BM56" s="8" t="b">
        <f>AND(BL56=TRUE,BF57=0)</f>
        <v>1</v>
      </c>
      <c r="BN56" s="8" t="b">
        <f t="shared" si="9"/>
        <v>0</v>
      </c>
      <c r="BO56" s="8" t="b">
        <f>AND(BN56=TRUE,BF56=0)</f>
        <v>0</v>
      </c>
    </row>
    <row r="57" spans="1:67" x14ac:dyDescent="0.6">
      <c r="A57" s="7">
        <v>56</v>
      </c>
      <c r="B57" s="7">
        <v>1116113.1839999999</v>
      </c>
      <c r="C57" s="7">
        <v>-154.17831219999999</v>
      </c>
      <c r="D57" s="7">
        <v>58.406541050000001</v>
      </c>
      <c r="E57" s="7">
        <v>48</v>
      </c>
      <c r="F57" s="7">
        <v>11.4</v>
      </c>
      <c r="G57" s="7">
        <v>11.7</v>
      </c>
      <c r="H57" s="7">
        <v>12.2</v>
      </c>
      <c r="I57" s="7">
        <v>0.80000020000000005</v>
      </c>
      <c r="J57" s="7">
        <v>345</v>
      </c>
      <c r="K57" s="7">
        <v>412</v>
      </c>
      <c r="L57" s="7">
        <v>368</v>
      </c>
      <c r="M57" s="7">
        <v>23</v>
      </c>
      <c r="N57" s="7">
        <v>2901849.4130000002</v>
      </c>
      <c r="O57" s="7">
        <v>71.632999999999996</v>
      </c>
      <c r="P57" s="7">
        <v>54</v>
      </c>
      <c r="Q57" s="7">
        <v>2289</v>
      </c>
      <c r="R57" s="7">
        <v>1148</v>
      </c>
      <c r="S57" s="7">
        <v>14</v>
      </c>
      <c r="T57" s="7">
        <v>110</v>
      </c>
      <c r="U57" s="7">
        <v>18641</v>
      </c>
      <c r="V57" s="7">
        <v>1998.3100589999999</v>
      </c>
      <c r="W57" s="7">
        <v>4004</v>
      </c>
      <c r="X57" s="7">
        <v>0.22320000000000001</v>
      </c>
      <c r="Y57" s="7">
        <v>-0.25080000000000002</v>
      </c>
      <c r="Z57" s="7">
        <v>-0.4753</v>
      </c>
      <c r="AA57" s="7">
        <v>-0.62557142899999996</v>
      </c>
      <c r="AB57" s="7">
        <v>-0.25427027000000002</v>
      </c>
      <c r="AC57" s="7">
        <v>-9.4079999999999995</v>
      </c>
      <c r="AD57" s="7">
        <v>71.531999999999996</v>
      </c>
      <c r="AE57" s="7">
        <v>8.7135999999999996</v>
      </c>
      <c r="AF57" s="7">
        <v>308</v>
      </c>
      <c r="AG57" s="7">
        <v>131</v>
      </c>
      <c r="AH57" s="7">
        <v>2234</v>
      </c>
      <c r="AI57" s="7">
        <v>1165</v>
      </c>
      <c r="AJ57" s="7">
        <v>11.3</v>
      </c>
      <c r="AK57" s="7">
        <v>-5.86</v>
      </c>
      <c r="AL57" s="7">
        <v>1.65</v>
      </c>
      <c r="AM57" s="7">
        <v>52</v>
      </c>
      <c r="AN57" s="7">
        <v>0.67149999999999999</v>
      </c>
      <c r="AO57" s="7">
        <v>0.24099999999999999</v>
      </c>
      <c r="AP57" s="7">
        <v>4248404.5039999997</v>
      </c>
      <c r="AQ57" s="7">
        <v>1102</v>
      </c>
      <c r="AR57" s="7">
        <v>67.325760000000002</v>
      </c>
      <c r="AS57" s="7">
        <v>211.60941310000001</v>
      </c>
      <c r="AT57" s="7">
        <v>261.64791869999999</v>
      </c>
      <c r="AU57" s="7">
        <v>257.97323999999998</v>
      </c>
      <c r="AV57" s="7">
        <v>299.22370910000001</v>
      </c>
      <c r="AW57" s="7">
        <v>386.47617000000002</v>
      </c>
      <c r="AX57" s="7">
        <v>87.614295960000007</v>
      </c>
      <c r="AY57" s="7">
        <v>65.881820000000005</v>
      </c>
      <c r="AZ57" s="7">
        <v>3</v>
      </c>
      <c r="BA57" s="7">
        <v>1</v>
      </c>
      <c r="BB57" s="7">
        <v>2901849.4130000002</v>
      </c>
      <c r="BC57" s="7">
        <f t="shared" si="6"/>
        <v>4017962.5970000001</v>
      </c>
      <c r="BD57" s="7">
        <f t="shared" si="7"/>
        <v>0.27778087950180086</v>
      </c>
      <c r="BE57" s="7">
        <f t="shared" si="8"/>
        <v>0.38462133114141711</v>
      </c>
      <c r="BF57" s="7">
        <v>0</v>
      </c>
      <c r="BG57" s="7">
        <v>0</v>
      </c>
      <c r="BH57" s="7">
        <v>0</v>
      </c>
      <c r="BI57" s="7">
        <v>0</v>
      </c>
      <c r="BJ57" s="7" t="s">
        <v>95</v>
      </c>
      <c r="BK57" s="8">
        <v>10</v>
      </c>
      <c r="BL57" s="8" t="b">
        <f t="shared" si="10"/>
        <v>1</v>
      </c>
      <c r="BM57" s="8" t="b">
        <f>AND(BL57=TRUE,BF58=0)</f>
        <v>1</v>
      </c>
      <c r="BN57" s="8" t="b">
        <f t="shared" si="9"/>
        <v>0</v>
      </c>
      <c r="BO57" s="8" t="b">
        <f>AND(BN57=TRUE,BF57=0)</f>
        <v>0</v>
      </c>
    </row>
    <row r="58" spans="1:67" x14ac:dyDescent="0.6">
      <c r="A58" s="7">
        <v>57</v>
      </c>
      <c r="B58" s="7">
        <v>1087843.638</v>
      </c>
      <c r="C58" s="7">
        <v>-146.15779620000001</v>
      </c>
      <c r="D58" s="7">
        <v>61.153825650000002</v>
      </c>
      <c r="E58" s="7">
        <v>191</v>
      </c>
      <c r="F58" s="7">
        <v>10.1</v>
      </c>
      <c r="G58" s="7">
        <v>10.3</v>
      </c>
      <c r="H58" s="7">
        <v>10.8</v>
      </c>
      <c r="I58" s="7">
        <v>0.69999979999999995</v>
      </c>
      <c r="J58" s="7">
        <v>481</v>
      </c>
      <c r="K58" s="7">
        <v>578</v>
      </c>
      <c r="L58" s="7">
        <v>486</v>
      </c>
      <c r="M58" s="7">
        <v>5</v>
      </c>
      <c r="N58" s="7">
        <v>740677.30469999998</v>
      </c>
      <c r="O58" s="7">
        <v>137.95599999999999</v>
      </c>
      <c r="P58" s="7">
        <v>65</v>
      </c>
      <c r="Q58" s="7">
        <v>2350</v>
      </c>
      <c r="R58" s="7">
        <v>1411</v>
      </c>
      <c r="S58" s="7">
        <v>12</v>
      </c>
      <c r="T58" s="7">
        <v>119</v>
      </c>
      <c r="U58" s="7">
        <v>33443</v>
      </c>
      <c r="V58" s="7">
        <v>1379.479981</v>
      </c>
      <c r="W58" s="7">
        <v>4847.8398440000001</v>
      </c>
      <c r="X58" s="7">
        <v>0.59309999999999996</v>
      </c>
      <c r="Y58" s="7">
        <v>8.1299999999999997E-2</v>
      </c>
      <c r="Z58" s="7">
        <v>-0.20050000000000001</v>
      </c>
      <c r="AA58" s="7">
        <v>-0.48314285699999998</v>
      </c>
      <c r="AB58" s="7">
        <v>3.6675675999999997E-2</v>
      </c>
      <c r="AC58" s="7">
        <v>1.357</v>
      </c>
      <c r="AD58" s="7">
        <v>137.822</v>
      </c>
      <c r="AE58" s="7">
        <v>27.4404</v>
      </c>
      <c r="AF58" s="7">
        <v>592</v>
      </c>
      <c r="AG58" s="7">
        <v>226</v>
      </c>
      <c r="AH58" s="7">
        <v>2273</v>
      </c>
      <c r="AI58" s="7">
        <v>1439</v>
      </c>
      <c r="AJ58" s="7">
        <v>6.8</v>
      </c>
      <c r="AK58" s="7">
        <v>-7.64</v>
      </c>
      <c r="AL58" s="7">
        <v>1.84</v>
      </c>
      <c r="AM58" s="7">
        <v>77</v>
      </c>
      <c r="AN58" s="7">
        <v>0.77110000000000001</v>
      </c>
      <c r="AO58" s="7">
        <v>0.27310000000000001</v>
      </c>
      <c r="AP58" s="7">
        <v>3378307.39</v>
      </c>
      <c r="AQ58" s="7">
        <v>1066</v>
      </c>
      <c r="AR58" s="7">
        <v>76.618219999999994</v>
      </c>
      <c r="AS58" s="7">
        <v>244.1068573</v>
      </c>
      <c r="AT58" s="7">
        <v>299.63146970000003</v>
      </c>
      <c r="AU58" s="7">
        <v>337.82565</v>
      </c>
      <c r="AV58" s="7">
        <v>449.65822600000001</v>
      </c>
      <c r="AW58" s="7">
        <v>571.99080000000004</v>
      </c>
      <c r="AX58" s="7">
        <v>205.55136870000001</v>
      </c>
      <c r="AY58" s="7">
        <v>127.68204</v>
      </c>
      <c r="AZ58" s="7">
        <v>3</v>
      </c>
      <c r="BA58" s="7">
        <v>1</v>
      </c>
      <c r="BB58" s="7">
        <v>740677.30469999998</v>
      </c>
      <c r="BC58" s="7">
        <f t="shared" si="6"/>
        <v>1828520.9427</v>
      </c>
      <c r="BD58" s="7">
        <f t="shared" si="7"/>
        <v>0.59493091525311526</v>
      </c>
      <c r="BE58" s="7">
        <f t="shared" si="8"/>
        <v>1.4687146900506347</v>
      </c>
      <c r="BF58" s="7">
        <v>0</v>
      </c>
      <c r="BG58" s="7">
        <v>0</v>
      </c>
      <c r="BH58" s="7">
        <v>0</v>
      </c>
      <c r="BI58" s="7">
        <v>0</v>
      </c>
      <c r="BJ58" s="7" t="s">
        <v>96</v>
      </c>
      <c r="BK58" s="8">
        <v>39</v>
      </c>
      <c r="BL58" s="8" t="b">
        <f t="shared" si="10"/>
        <v>1</v>
      </c>
      <c r="BM58" s="8" t="b">
        <f>AND(BL58=TRUE,BF59=0)</f>
        <v>0</v>
      </c>
      <c r="BN58" s="8" t="b">
        <f t="shared" si="9"/>
        <v>0</v>
      </c>
      <c r="BO58" s="8" t="b">
        <f>AND(BN58=TRUE,BF58=0)</f>
        <v>0</v>
      </c>
    </row>
    <row r="59" spans="1:67" x14ac:dyDescent="0.6">
      <c r="A59" s="7">
        <v>58</v>
      </c>
      <c r="B59" s="7">
        <v>119372.3509</v>
      </c>
      <c r="C59" s="7">
        <v>-151.14803520000001</v>
      </c>
      <c r="D59" s="7">
        <v>59.348095559999997</v>
      </c>
      <c r="E59" s="7">
        <v>746</v>
      </c>
      <c r="F59" s="7">
        <v>12.1</v>
      </c>
      <c r="G59" s="7">
        <v>11.9</v>
      </c>
      <c r="H59" s="7">
        <v>12.4</v>
      </c>
      <c r="I59" s="7">
        <v>0.29999924</v>
      </c>
      <c r="J59" s="7">
        <v>494</v>
      </c>
      <c r="K59" s="7">
        <v>820</v>
      </c>
      <c r="L59" s="7">
        <v>536</v>
      </c>
      <c r="M59" s="7">
        <v>42</v>
      </c>
      <c r="N59" s="7">
        <v>45064.53239</v>
      </c>
      <c r="O59" s="7">
        <v>0.91700000000000004</v>
      </c>
      <c r="P59" s="7">
        <v>660</v>
      </c>
      <c r="Q59" s="7">
        <v>1148</v>
      </c>
      <c r="R59" s="7">
        <v>963</v>
      </c>
      <c r="S59" s="7">
        <v>21</v>
      </c>
      <c r="T59" s="7">
        <v>233</v>
      </c>
      <c r="U59" s="7">
        <v>1325</v>
      </c>
      <c r="V59" s="7">
        <v>2593</v>
      </c>
      <c r="W59" s="7">
        <v>3712</v>
      </c>
      <c r="X59" s="7">
        <v>0.33539999999999998</v>
      </c>
      <c r="Y59" s="7">
        <v>-0.13089999999999999</v>
      </c>
      <c r="Z59" s="7">
        <v>-0.39400000000000002</v>
      </c>
      <c r="AA59" s="7">
        <v>-0.696142857</v>
      </c>
      <c r="AB59" s="7">
        <v>-0.18291891900000001</v>
      </c>
      <c r="AC59" s="7">
        <v>-6.7679999999999998</v>
      </c>
      <c r="AD59" s="7">
        <v>0.92</v>
      </c>
      <c r="AE59" s="7">
        <v>3.0700000000000002E-2</v>
      </c>
      <c r="AF59" s="7">
        <v>68</v>
      </c>
      <c r="AG59" s="7">
        <v>668</v>
      </c>
      <c r="AH59" s="7">
        <v>1134</v>
      </c>
      <c r="AI59" s="7">
        <v>972</v>
      </c>
      <c r="AJ59" s="7">
        <v>19.100000000000001</v>
      </c>
      <c r="AK59" s="7">
        <v>-2.2400000000000002</v>
      </c>
      <c r="AL59" s="7">
        <v>2.19</v>
      </c>
      <c r="AM59" s="7">
        <v>30</v>
      </c>
      <c r="AN59" s="7">
        <v>0.83169999999999999</v>
      </c>
      <c r="AO59" s="7">
        <v>0.43359999999999999</v>
      </c>
      <c r="AP59" s="7">
        <v>359897.88640000002</v>
      </c>
      <c r="AQ59" s="7">
        <v>73</v>
      </c>
      <c r="AR59" s="7">
        <v>14.801227000000001</v>
      </c>
      <c r="AS59" s="7">
        <v>19.07565117</v>
      </c>
      <c r="AT59" s="7">
        <v>22.57560921</v>
      </c>
      <c r="AU59" s="7">
        <v>22.091536000000001</v>
      </c>
      <c r="AV59" s="7">
        <v>24.47810364</v>
      </c>
      <c r="AW59" s="7">
        <v>30.55865</v>
      </c>
      <c r="AX59" s="7">
        <v>5.402452469</v>
      </c>
      <c r="AY59" s="7">
        <v>3.4192505</v>
      </c>
      <c r="AZ59" s="7">
        <v>6</v>
      </c>
      <c r="BA59" s="7">
        <v>1</v>
      </c>
      <c r="BB59" s="7">
        <v>45064.53239</v>
      </c>
      <c r="BC59" s="7">
        <f t="shared" si="6"/>
        <v>164436.88329</v>
      </c>
      <c r="BD59" s="7">
        <f t="shared" si="7"/>
        <v>0.72594632366921941</v>
      </c>
      <c r="BE59" s="7">
        <f t="shared" si="8"/>
        <v>2.6489202166111725</v>
      </c>
      <c r="BF59" s="7">
        <v>1</v>
      </c>
      <c r="BG59" s="7">
        <v>0</v>
      </c>
      <c r="BH59" s="7">
        <v>0</v>
      </c>
      <c r="BI59" s="7">
        <v>0</v>
      </c>
      <c r="BJ59" s="7" t="s">
        <v>97</v>
      </c>
      <c r="BK59" s="8">
        <v>7</v>
      </c>
      <c r="BL59" s="8" t="b">
        <f t="shared" si="10"/>
        <v>1</v>
      </c>
      <c r="BM59" s="8" t="b">
        <f>AND(BL59=TRUE,BF60=0)</f>
        <v>1</v>
      </c>
      <c r="BN59" s="8" t="b">
        <f t="shared" si="9"/>
        <v>0</v>
      </c>
      <c r="BO59" s="8" t="b">
        <f>AND(BN59=TRUE,BF59=0)</f>
        <v>0</v>
      </c>
    </row>
    <row r="60" spans="1:67" x14ac:dyDescent="0.6">
      <c r="A60" s="7">
        <v>59</v>
      </c>
      <c r="B60" s="7">
        <v>1064187.8119999999</v>
      </c>
      <c r="C60" s="7">
        <v>-138.00412040000001</v>
      </c>
      <c r="D60" s="7">
        <v>60.108123900000002</v>
      </c>
      <c r="E60" s="7">
        <v>685</v>
      </c>
      <c r="F60" s="7">
        <v>11.8</v>
      </c>
      <c r="G60" s="7">
        <v>12</v>
      </c>
      <c r="H60" s="7">
        <v>12.6</v>
      </c>
      <c r="I60" s="7">
        <v>0.80000020000000005</v>
      </c>
      <c r="J60" s="7">
        <v>388</v>
      </c>
      <c r="K60" s="7">
        <v>402</v>
      </c>
      <c r="L60" s="7">
        <v>376</v>
      </c>
      <c r="M60" s="7">
        <v>-12</v>
      </c>
      <c r="N60" s="7">
        <v>600137.89</v>
      </c>
      <c r="O60" s="7">
        <v>440.91699999999997</v>
      </c>
      <c r="P60" s="7">
        <v>417</v>
      </c>
      <c r="Q60" s="7">
        <v>4567</v>
      </c>
      <c r="R60" s="7">
        <v>1379</v>
      </c>
      <c r="S60" s="7">
        <v>9</v>
      </c>
      <c r="T60" s="7">
        <v>85</v>
      </c>
      <c r="U60" s="7">
        <v>80951</v>
      </c>
      <c r="V60" s="7">
        <v>683</v>
      </c>
      <c r="W60" s="7">
        <v>5933</v>
      </c>
      <c r="X60" s="7">
        <v>0.05</v>
      </c>
      <c r="Y60" s="7">
        <v>-0.28399999999999997</v>
      </c>
      <c r="Z60" s="7">
        <v>-0.3392</v>
      </c>
      <c r="AA60" s="7">
        <v>-1.042714286</v>
      </c>
      <c r="AB60" s="7">
        <v>-0.35218918900000001</v>
      </c>
      <c r="AC60" s="7">
        <v>-13.031000000000001</v>
      </c>
      <c r="AD60" s="7">
        <v>440.92</v>
      </c>
      <c r="AE60" s="7">
        <v>143.2278</v>
      </c>
      <c r="AF60" s="7">
        <v>790</v>
      </c>
      <c r="AG60" s="7">
        <v>548</v>
      </c>
      <c r="AH60" s="7">
        <v>4371</v>
      </c>
      <c r="AI60" s="7">
        <v>1390</v>
      </c>
      <c r="AJ60" s="7">
        <v>4.4000000000000004</v>
      </c>
      <c r="AK60" s="7">
        <v>-6.59</v>
      </c>
      <c r="AL60" s="7">
        <v>2.06</v>
      </c>
      <c r="AM60" s="7">
        <v>119</v>
      </c>
      <c r="AN60" s="7">
        <v>0.77690000000000003</v>
      </c>
      <c r="AO60" s="7">
        <v>8.8900000000000007E-2</v>
      </c>
      <c r="AP60" s="7">
        <v>15669553.18</v>
      </c>
      <c r="AQ60" s="7">
        <v>1004</v>
      </c>
      <c r="AR60" s="7">
        <v>64.914330000000007</v>
      </c>
      <c r="AS60" s="7">
        <v>328.51648710000001</v>
      </c>
      <c r="AT60" s="7">
        <v>386.26794430000001</v>
      </c>
      <c r="AU60" s="7">
        <v>379.92102</v>
      </c>
      <c r="AV60" s="7">
        <v>438.742569</v>
      </c>
      <c r="AW60" s="7">
        <v>584.63879999999995</v>
      </c>
      <c r="AX60" s="7">
        <v>110.2260818</v>
      </c>
      <c r="AY60" s="7">
        <v>92.643069999999994</v>
      </c>
      <c r="AZ60" s="7">
        <v>4</v>
      </c>
      <c r="BA60" s="7">
        <v>1</v>
      </c>
      <c r="BB60" s="7">
        <v>600137.89</v>
      </c>
      <c r="BC60" s="7">
        <f t="shared" si="6"/>
        <v>1664325.702</v>
      </c>
      <c r="BD60" s="7">
        <f t="shared" si="7"/>
        <v>0.63941079004018164</v>
      </c>
      <c r="BE60" s="7">
        <f t="shared" si="8"/>
        <v>1.7732388334954154</v>
      </c>
      <c r="BF60" s="7">
        <v>0</v>
      </c>
      <c r="BG60" s="7">
        <v>0</v>
      </c>
      <c r="BH60" s="7">
        <v>0</v>
      </c>
      <c r="BI60" s="7">
        <v>0</v>
      </c>
      <c r="BJ60" s="7" t="s">
        <v>98</v>
      </c>
      <c r="BK60" s="8">
        <v>110</v>
      </c>
      <c r="BL60" s="8" t="b">
        <f t="shared" si="10"/>
        <v>1</v>
      </c>
      <c r="BM60" s="8" t="b">
        <f>AND(BL60=TRUE,BF61=0)</f>
        <v>1</v>
      </c>
      <c r="BN60" s="8" t="b">
        <f t="shared" si="9"/>
        <v>0</v>
      </c>
      <c r="BO60" s="8" t="b">
        <f>AND(BN60=TRUE,BF60=0)</f>
        <v>0</v>
      </c>
    </row>
    <row r="61" spans="1:67" x14ac:dyDescent="0.6">
      <c r="A61" s="7">
        <v>60</v>
      </c>
      <c r="B61" s="7">
        <v>3253608.09</v>
      </c>
      <c r="C61" s="7">
        <v>-142.47467470000001</v>
      </c>
      <c r="D61" s="7">
        <v>61.602237379999998</v>
      </c>
      <c r="E61" s="7">
        <v>729</v>
      </c>
      <c r="F61" s="7">
        <v>11.7</v>
      </c>
      <c r="G61" s="7">
        <v>12.1</v>
      </c>
      <c r="H61" s="7">
        <v>12.5</v>
      </c>
      <c r="I61" s="7">
        <v>0.80000020000000005</v>
      </c>
      <c r="J61" s="7">
        <v>132</v>
      </c>
      <c r="K61" s="7">
        <v>124</v>
      </c>
      <c r="L61" s="7">
        <v>96</v>
      </c>
      <c r="M61" s="7">
        <v>-36</v>
      </c>
      <c r="N61" s="7">
        <v>152627.73939999999</v>
      </c>
      <c r="O61" s="7">
        <v>304.15100000000001</v>
      </c>
      <c r="P61" s="7">
        <v>648</v>
      </c>
      <c r="Q61" s="7">
        <v>3296</v>
      </c>
      <c r="R61" s="7">
        <v>2152</v>
      </c>
      <c r="S61" s="7">
        <v>13</v>
      </c>
      <c r="T61" s="7">
        <v>106</v>
      </c>
      <c r="U61" s="7">
        <v>42494</v>
      </c>
      <c r="V61" s="7">
        <v>4414</v>
      </c>
      <c r="W61" s="7">
        <v>19023</v>
      </c>
      <c r="X61" s="7">
        <v>-1.35E-2</v>
      </c>
      <c r="Y61" s="7">
        <v>-0.2225</v>
      </c>
      <c r="Z61" s="7">
        <v>-0.33579999999999999</v>
      </c>
      <c r="AA61" s="7">
        <v>-0.57257142900000002</v>
      </c>
      <c r="AB61" s="7">
        <v>-0.262864865</v>
      </c>
      <c r="AC61" s="7">
        <v>-9.7260000000000009</v>
      </c>
      <c r="AD61" s="7">
        <v>304.20999999999998</v>
      </c>
      <c r="AE61" s="7">
        <v>71.757099999999994</v>
      </c>
      <c r="AF61" s="7">
        <v>677</v>
      </c>
      <c r="AG61" s="7">
        <v>771</v>
      </c>
      <c r="AH61" s="7">
        <v>3114</v>
      </c>
      <c r="AI61" s="7">
        <v>2173</v>
      </c>
      <c r="AJ61" s="7">
        <v>5</v>
      </c>
      <c r="AK61" s="7">
        <v>-6.7</v>
      </c>
      <c r="AL61" s="7">
        <v>0.53</v>
      </c>
      <c r="AM61" s="7">
        <v>101</v>
      </c>
      <c r="AN61" s="7">
        <v>0.57250000000000001</v>
      </c>
      <c r="AO61" s="7">
        <v>0.1</v>
      </c>
      <c r="AP61" s="7">
        <v>124447598.40000001</v>
      </c>
      <c r="AQ61" s="7">
        <v>9812</v>
      </c>
      <c r="AR61" s="7">
        <v>230.03673000000001</v>
      </c>
      <c r="AS61" s="7">
        <v>536.91798400000005</v>
      </c>
      <c r="AT61" s="7">
        <v>626.16259769999999</v>
      </c>
      <c r="AU61" s="7">
        <v>613.29190000000006</v>
      </c>
      <c r="AV61" s="7">
        <v>721.2440186</v>
      </c>
      <c r="AW61" s="7">
        <v>801.29516999999998</v>
      </c>
      <c r="AX61" s="7">
        <v>184.32603449999999</v>
      </c>
      <c r="AY61" s="7">
        <v>121.96993999999999</v>
      </c>
      <c r="AZ61" s="7">
        <v>1</v>
      </c>
      <c r="BA61" s="7">
        <v>3</v>
      </c>
      <c r="BB61" s="7">
        <v>152627.73939999999</v>
      </c>
      <c r="BC61" s="7">
        <f t="shared" si="6"/>
        <v>3406235.8293999997</v>
      </c>
      <c r="BD61" s="7">
        <f t="shared" si="7"/>
        <v>0.9551916699123898</v>
      </c>
      <c r="BE61" s="7">
        <f t="shared" si="8"/>
        <v>21.317278908738132</v>
      </c>
      <c r="BF61" s="7">
        <v>0</v>
      </c>
      <c r="BG61" s="7">
        <v>0</v>
      </c>
      <c r="BH61" s="7">
        <v>0</v>
      </c>
      <c r="BI61" s="7">
        <v>0</v>
      </c>
      <c r="BJ61" s="7" t="s">
        <v>99</v>
      </c>
      <c r="BK61" s="8">
        <v>195</v>
      </c>
      <c r="BL61" s="8" t="b">
        <f t="shared" si="10"/>
        <v>1</v>
      </c>
      <c r="BM61" s="8" t="b">
        <f>AND(BL61=TRUE,BF62=0)</f>
        <v>1</v>
      </c>
      <c r="BN61" s="8" t="b">
        <f t="shared" si="9"/>
        <v>0</v>
      </c>
      <c r="BO61" s="8" t="b">
        <f>AND(BN61=TRUE,BF61=0)</f>
        <v>0</v>
      </c>
    </row>
    <row r="62" spans="1:67" x14ac:dyDescent="0.6">
      <c r="A62" s="7">
        <v>61</v>
      </c>
      <c r="B62" s="7">
        <v>20618114.739999998</v>
      </c>
      <c r="C62" s="7">
        <v>-138.09595160000001</v>
      </c>
      <c r="D62" s="7">
        <v>59.017280390000003</v>
      </c>
      <c r="E62" s="7">
        <v>120</v>
      </c>
      <c r="F62" s="7">
        <v>11.6</v>
      </c>
      <c r="G62" s="7">
        <v>12</v>
      </c>
      <c r="H62" s="7">
        <v>12.6</v>
      </c>
      <c r="I62" s="7">
        <v>1</v>
      </c>
      <c r="J62" s="7">
        <v>849</v>
      </c>
      <c r="K62" s="7">
        <v>956</v>
      </c>
      <c r="L62" s="7">
        <v>883</v>
      </c>
      <c r="M62" s="7">
        <v>34</v>
      </c>
      <c r="N62" s="7">
        <v>24701633.43</v>
      </c>
      <c r="O62" s="7">
        <v>237.25</v>
      </c>
      <c r="P62" s="7">
        <v>89</v>
      </c>
      <c r="Q62" s="7">
        <v>4679</v>
      </c>
      <c r="R62" s="7">
        <v>1391</v>
      </c>
      <c r="S62" s="7">
        <v>11</v>
      </c>
      <c r="T62" s="7">
        <v>266</v>
      </c>
      <c r="U62" s="7">
        <v>43460</v>
      </c>
      <c r="V62" s="7">
        <v>7427</v>
      </c>
      <c r="W62" s="7">
        <v>13292</v>
      </c>
      <c r="X62" s="7">
        <v>-0.17519999999999999</v>
      </c>
      <c r="Y62" s="7">
        <v>-0.5171</v>
      </c>
      <c r="Z62" s="7">
        <v>-0.4244</v>
      </c>
      <c r="AA62" s="7">
        <v>-1.045571429</v>
      </c>
      <c r="AB62" s="7">
        <v>-0.49962162199999999</v>
      </c>
      <c r="AC62" s="7">
        <v>-18.486000000000001</v>
      </c>
      <c r="AD62" s="7">
        <v>237.2</v>
      </c>
      <c r="AE62" s="7">
        <v>39.294600000000003</v>
      </c>
      <c r="AF62" s="7">
        <v>485</v>
      </c>
      <c r="AG62" s="7">
        <v>691</v>
      </c>
      <c r="AH62" s="7">
        <v>2341</v>
      </c>
      <c r="AI62" s="7">
        <v>1176</v>
      </c>
      <c r="AJ62" s="7">
        <v>5.7</v>
      </c>
      <c r="AK62" s="7">
        <v>-3.38</v>
      </c>
      <c r="AL62" s="7">
        <v>2.13</v>
      </c>
      <c r="AM62" s="7">
        <v>143</v>
      </c>
      <c r="AN62" s="7">
        <v>0.7228</v>
      </c>
      <c r="AO62" s="7">
        <v>0.27550000000000002</v>
      </c>
      <c r="AP62" s="7">
        <v>35752855.469999999</v>
      </c>
      <c r="AQ62" s="7">
        <v>2223</v>
      </c>
      <c r="AR62" s="7">
        <v>82.484219999999993</v>
      </c>
      <c r="AS62" s="7">
        <v>236.12424469999999</v>
      </c>
      <c r="AT62" s="7">
        <v>477.13137819999997</v>
      </c>
      <c r="AU62" s="7">
        <v>406.13513</v>
      </c>
      <c r="AV62" s="7">
        <v>534.89483640000003</v>
      </c>
      <c r="AW62" s="7">
        <v>659.78819999999996</v>
      </c>
      <c r="AX62" s="7">
        <v>298.77059170000001</v>
      </c>
      <c r="AY62" s="7">
        <v>157.09790000000001</v>
      </c>
      <c r="AZ62" s="7">
        <v>3</v>
      </c>
      <c r="BA62" s="7">
        <v>1</v>
      </c>
      <c r="BB62" s="7">
        <v>24701633.43</v>
      </c>
      <c r="BC62" s="7">
        <f t="shared" si="6"/>
        <v>45319748.170000002</v>
      </c>
      <c r="BD62" s="7">
        <f t="shared" si="7"/>
        <v>0.45494768997080243</v>
      </c>
      <c r="BE62" s="7">
        <f t="shared" si="8"/>
        <v>0.83468628900303465</v>
      </c>
      <c r="BF62" s="7">
        <v>0</v>
      </c>
      <c r="BG62" s="7">
        <v>0</v>
      </c>
      <c r="BH62" s="7">
        <v>0</v>
      </c>
      <c r="BI62" s="7">
        <v>0</v>
      </c>
      <c r="BJ62" s="7" t="s">
        <v>100</v>
      </c>
      <c r="BK62" s="8">
        <v>4</v>
      </c>
      <c r="BL62" s="8" t="b">
        <f t="shared" si="10"/>
        <v>1</v>
      </c>
      <c r="BM62" s="8" t="b">
        <f>AND(BL62=TRUE,BF63=0)</f>
        <v>1</v>
      </c>
      <c r="BN62" s="8" t="b">
        <f t="shared" si="9"/>
        <v>0</v>
      </c>
      <c r="BO62" s="8" t="b">
        <f>AND(BN62=TRUE,BF62=0)</f>
        <v>0</v>
      </c>
    </row>
    <row r="63" spans="1:67" x14ac:dyDescent="0.6">
      <c r="A63" s="7">
        <v>62</v>
      </c>
      <c r="B63" s="7">
        <v>16202115.92</v>
      </c>
      <c r="C63" s="7">
        <v>-137.57655510000001</v>
      </c>
      <c r="D63" s="7">
        <v>59.365937539999997</v>
      </c>
      <c r="E63" s="7">
        <v>356</v>
      </c>
      <c r="F63" s="7">
        <v>12</v>
      </c>
      <c r="G63" s="7">
        <v>12.3</v>
      </c>
      <c r="H63" s="7">
        <v>12.9</v>
      </c>
      <c r="I63" s="7">
        <v>0.89999960000000001</v>
      </c>
      <c r="J63" s="7">
        <v>318</v>
      </c>
      <c r="K63" s="7">
        <v>339</v>
      </c>
      <c r="L63" s="7">
        <v>326</v>
      </c>
      <c r="M63" s="7">
        <v>8</v>
      </c>
      <c r="N63" s="7">
        <v>16125267.58</v>
      </c>
      <c r="O63" s="7">
        <v>69.161000000000001</v>
      </c>
      <c r="P63" s="7">
        <v>259</v>
      </c>
      <c r="Q63" s="7">
        <v>2634</v>
      </c>
      <c r="R63" s="7">
        <v>1373</v>
      </c>
      <c r="S63" s="7">
        <v>15</v>
      </c>
      <c r="T63" s="7">
        <v>359</v>
      </c>
      <c r="U63" s="7">
        <v>22679</v>
      </c>
      <c r="V63" s="7">
        <v>2960</v>
      </c>
      <c r="W63" s="7">
        <v>11613</v>
      </c>
      <c r="X63" s="7">
        <v>-0.25869999999999999</v>
      </c>
      <c r="Y63" s="7">
        <v>-0.55049999999999999</v>
      </c>
      <c r="Z63" s="7">
        <v>-0.42899999999999999</v>
      </c>
      <c r="AA63" s="7">
        <v>-0.97485714300000004</v>
      </c>
      <c r="AB63" s="7">
        <v>-0.51908108100000006</v>
      </c>
      <c r="AC63" s="7">
        <v>-19.206</v>
      </c>
      <c r="AD63" s="7">
        <v>69.17</v>
      </c>
      <c r="AE63" s="7">
        <v>10.012499999999999</v>
      </c>
      <c r="AF63" s="7">
        <v>344</v>
      </c>
      <c r="AG63" s="7">
        <v>314</v>
      </c>
      <c r="AH63" s="7">
        <v>2476</v>
      </c>
      <c r="AI63" s="7">
        <v>1390</v>
      </c>
      <c r="AJ63" s="7">
        <v>10.5</v>
      </c>
      <c r="AK63" s="7">
        <v>-10.199999999999999</v>
      </c>
      <c r="AL63" s="7">
        <v>2.1800000000000002</v>
      </c>
      <c r="AM63" s="7">
        <v>33</v>
      </c>
      <c r="AN63" s="7">
        <v>1.0767</v>
      </c>
      <c r="AO63" s="7">
        <v>0.3306</v>
      </c>
      <c r="AP63" s="7">
        <v>2242422.375</v>
      </c>
      <c r="AQ63" s="7">
        <v>731</v>
      </c>
      <c r="AR63" s="7">
        <v>37.15108</v>
      </c>
      <c r="AS63" s="7">
        <v>143.7443466</v>
      </c>
      <c r="AT63" s="7">
        <v>183.82542419999999</v>
      </c>
      <c r="AU63" s="7">
        <v>182.12084999999999</v>
      </c>
      <c r="AV63" s="7">
        <v>225.90641780000001</v>
      </c>
      <c r="AW63" s="7">
        <v>267.6173</v>
      </c>
      <c r="AX63" s="7">
        <v>82.162071229999995</v>
      </c>
      <c r="AY63" s="7">
        <v>54.565314999999998</v>
      </c>
      <c r="AZ63" s="7">
        <v>3</v>
      </c>
      <c r="BA63" s="7">
        <v>1</v>
      </c>
      <c r="BB63" s="7">
        <v>16125267.58</v>
      </c>
      <c r="BC63" s="7">
        <f t="shared" si="6"/>
        <v>32327383.5</v>
      </c>
      <c r="BD63" s="7">
        <f t="shared" si="7"/>
        <v>0.50118859511163349</v>
      </c>
      <c r="BE63" s="7">
        <f t="shared" si="8"/>
        <v>1.004765709444432</v>
      </c>
      <c r="BF63" s="7">
        <v>0</v>
      </c>
      <c r="BG63" s="7">
        <v>0</v>
      </c>
      <c r="BH63" s="7">
        <v>0</v>
      </c>
      <c r="BI63" s="7">
        <v>0</v>
      </c>
      <c r="BJ63" s="7" t="s">
        <v>101</v>
      </c>
      <c r="BK63" s="8">
        <v>51</v>
      </c>
      <c r="BL63" s="8" t="b">
        <f t="shared" si="10"/>
        <v>1</v>
      </c>
      <c r="BM63" s="8" t="b">
        <f>AND(BL63=TRUE,BF64=0)</f>
        <v>1</v>
      </c>
      <c r="BN63" s="8" t="b">
        <f t="shared" si="9"/>
        <v>0</v>
      </c>
      <c r="BO63" s="8" t="b">
        <f>AND(BN63=TRUE,BF63=0)</f>
        <v>0</v>
      </c>
    </row>
    <row r="64" spans="1:67" x14ac:dyDescent="0.6">
      <c r="A64" s="7">
        <v>63</v>
      </c>
      <c r="B64" s="7">
        <v>7773662.9929999998</v>
      </c>
      <c r="C64" s="7">
        <v>-144.604197</v>
      </c>
      <c r="D64" s="7">
        <v>60.791783989999999</v>
      </c>
      <c r="E64" s="7">
        <v>111</v>
      </c>
      <c r="F64" s="7">
        <v>11.9</v>
      </c>
      <c r="G64" s="7">
        <v>12.2</v>
      </c>
      <c r="H64" s="7">
        <v>12.7</v>
      </c>
      <c r="I64" s="7">
        <v>0.80000020000000005</v>
      </c>
      <c r="J64" s="7">
        <v>453</v>
      </c>
      <c r="K64" s="7">
        <v>562</v>
      </c>
      <c r="L64" s="7">
        <v>458</v>
      </c>
      <c r="M64" s="7">
        <v>5</v>
      </c>
      <c r="N64" s="7">
        <v>2133674.378</v>
      </c>
      <c r="O64" s="7">
        <v>189.244</v>
      </c>
      <c r="P64" s="7">
        <v>66</v>
      </c>
      <c r="Q64" s="7">
        <v>1848</v>
      </c>
      <c r="R64" s="7">
        <v>824</v>
      </c>
      <c r="S64" s="7">
        <v>10</v>
      </c>
      <c r="T64" s="7">
        <v>58</v>
      </c>
      <c r="U64" s="7">
        <v>30187</v>
      </c>
      <c r="V64" s="7">
        <v>5347</v>
      </c>
      <c r="W64" s="7">
        <v>10566</v>
      </c>
      <c r="X64" s="7">
        <v>1.4999999999999999E-2</v>
      </c>
      <c r="Y64" s="7">
        <v>-0.2157</v>
      </c>
      <c r="Z64" s="7">
        <v>-0.37330000000000002</v>
      </c>
      <c r="AA64" s="7">
        <v>-0.57885714300000002</v>
      </c>
      <c r="AB64" s="7">
        <v>-0.26464864900000001</v>
      </c>
      <c r="AC64" s="7">
        <v>-9.7919999999999998</v>
      </c>
      <c r="AD64" s="7">
        <v>189.285</v>
      </c>
      <c r="AE64" s="7">
        <v>47.008200000000002</v>
      </c>
      <c r="AF64" s="7">
        <v>649</v>
      </c>
      <c r="AG64" s="7">
        <v>140</v>
      </c>
      <c r="AH64" s="7">
        <v>2043</v>
      </c>
      <c r="AI64" s="7">
        <v>865</v>
      </c>
      <c r="AJ64" s="7">
        <v>5.4</v>
      </c>
      <c r="AK64" s="7">
        <v>-7.9</v>
      </c>
      <c r="AL64" s="7">
        <v>3.22</v>
      </c>
      <c r="AM64" s="7">
        <v>82</v>
      </c>
      <c r="AN64" s="7">
        <v>1.2715000000000001</v>
      </c>
      <c r="AO64" s="7">
        <v>0.40579999999999999</v>
      </c>
      <c r="AP64" s="7">
        <v>10826120</v>
      </c>
      <c r="AQ64" s="7">
        <v>2599</v>
      </c>
      <c r="AR64" s="7">
        <v>146.72382999999999</v>
      </c>
      <c r="AS64" s="7">
        <v>338.19409180000002</v>
      </c>
      <c r="AT64" s="7">
        <v>382.48724370000002</v>
      </c>
      <c r="AU64" s="7">
        <v>373.53377999999998</v>
      </c>
      <c r="AV64" s="7">
        <v>422.25184630000001</v>
      </c>
      <c r="AW64" s="7">
        <v>505.87943000000001</v>
      </c>
      <c r="AX64" s="7">
        <v>84.057754520000003</v>
      </c>
      <c r="AY64" s="7">
        <v>69.500656000000006</v>
      </c>
      <c r="AZ64" s="7">
        <v>3</v>
      </c>
      <c r="BA64" s="7">
        <v>5</v>
      </c>
      <c r="BB64" s="7">
        <v>2133674.378</v>
      </c>
      <c r="BC64" s="7">
        <f t="shared" si="6"/>
        <v>9907337.3709999993</v>
      </c>
      <c r="BD64" s="7">
        <f t="shared" si="7"/>
        <v>0.78463695157434232</v>
      </c>
      <c r="BE64" s="7">
        <f t="shared" si="8"/>
        <v>3.6433220894214622</v>
      </c>
      <c r="BF64" s="7">
        <v>0</v>
      </c>
      <c r="BG64" s="7">
        <v>0</v>
      </c>
      <c r="BH64" s="7">
        <v>0</v>
      </c>
      <c r="BI64" s="7">
        <v>0</v>
      </c>
      <c r="BJ64" s="7" t="s">
        <v>102</v>
      </c>
      <c r="BK64" s="8">
        <v>59</v>
      </c>
      <c r="BL64" s="8" t="b">
        <f t="shared" si="10"/>
        <v>1</v>
      </c>
      <c r="BM64" s="8" t="b">
        <f>AND(BL64=TRUE,BF65=0)</f>
        <v>1</v>
      </c>
      <c r="BN64" s="8" t="b">
        <f t="shared" si="9"/>
        <v>0</v>
      </c>
      <c r="BO64" s="8" t="b">
        <f>AND(BN64=TRUE,BF64=0)</f>
        <v>0</v>
      </c>
    </row>
    <row r="65" spans="1:67" x14ac:dyDescent="0.6">
      <c r="A65" s="7">
        <v>64</v>
      </c>
      <c r="B65" s="7">
        <v>73693.921340000001</v>
      </c>
      <c r="C65" s="7">
        <v>-130.06845329999999</v>
      </c>
      <c r="D65" s="7">
        <v>56.183947850000003</v>
      </c>
      <c r="E65" s="7">
        <v>945</v>
      </c>
      <c r="F65" s="7">
        <v>9.4</v>
      </c>
      <c r="G65" s="7">
        <v>9.3000000000000007</v>
      </c>
      <c r="H65" s="7">
        <v>9.8000000000000007</v>
      </c>
      <c r="I65" s="7">
        <v>0.40000057</v>
      </c>
      <c r="J65" s="7">
        <v>980</v>
      </c>
      <c r="K65" s="7">
        <v>827</v>
      </c>
      <c r="L65" s="7">
        <v>785</v>
      </c>
      <c r="M65" s="7">
        <v>-195</v>
      </c>
      <c r="N65" s="7">
        <v>775732.99239999999</v>
      </c>
      <c r="O65" s="7">
        <v>82.89</v>
      </c>
      <c r="P65" s="7">
        <v>197</v>
      </c>
      <c r="Q65" s="7">
        <v>2344</v>
      </c>
      <c r="R65" s="7">
        <v>1505</v>
      </c>
      <c r="S65" s="7">
        <v>11</v>
      </c>
      <c r="T65" s="7">
        <v>83</v>
      </c>
      <c r="U65" s="7">
        <v>25370</v>
      </c>
      <c r="V65" s="7">
        <v>2429</v>
      </c>
      <c r="W65" s="7">
        <v>9515</v>
      </c>
      <c r="X65" s="7">
        <v>-0.52029999999999998</v>
      </c>
      <c r="Y65" s="7">
        <v>-0.58599999999999997</v>
      </c>
      <c r="Z65" s="7">
        <v>-0.30649999999999999</v>
      </c>
      <c r="AA65" s="7">
        <v>-1.342142857</v>
      </c>
      <c r="AB65" s="7">
        <v>-0.63575675700000001</v>
      </c>
      <c r="AC65" s="7">
        <v>-23.523</v>
      </c>
      <c r="AD65" s="7">
        <v>82.912000000000006</v>
      </c>
      <c r="AE65" s="7">
        <v>15.716100000000001</v>
      </c>
      <c r="AF65" s="7">
        <v>496</v>
      </c>
      <c r="AG65" s="7">
        <v>386</v>
      </c>
      <c r="AH65" s="7">
        <v>2320</v>
      </c>
      <c r="AI65" s="7">
        <v>1529</v>
      </c>
      <c r="AJ65" s="7">
        <v>6.5</v>
      </c>
      <c r="AK65" s="7">
        <v>-10.1</v>
      </c>
      <c r="AL65" s="7">
        <v>1.86</v>
      </c>
      <c r="AM65" s="7">
        <v>49</v>
      </c>
      <c r="AN65" s="7">
        <v>0.92869999999999997</v>
      </c>
      <c r="AO65" s="7">
        <v>0.31480000000000002</v>
      </c>
      <c r="AP65" s="7">
        <v>4858960.2740000002</v>
      </c>
      <c r="AQ65" s="7">
        <v>1402</v>
      </c>
      <c r="AR65" s="7">
        <v>80.560455000000005</v>
      </c>
      <c r="AS65" s="7">
        <v>260.23989110000002</v>
      </c>
      <c r="AT65" s="7">
        <v>335.20562740000003</v>
      </c>
      <c r="AU65" s="7">
        <v>321.83884</v>
      </c>
      <c r="AV65" s="7">
        <v>390.28844450000003</v>
      </c>
      <c r="AW65" s="7">
        <v>507.52465999999998</v>
      </c>
      <c r="AX65" s="7">
        <v>130.0485535</v>
      </c>
      <c r="AY65" s="7">
        <v>87.025989999999993</v>
      </c>
      <c r="AZ65" s="7">
        <v>1</v>
      </c>
      <c r="BA65" s="7">
        <v>7</v>
      </c>
      <c r="BB65" s="7">
        <v>775732.99239999999</v>
      </c>
      <c r="BC65" s="7">
        <f t="shared" si="6"/>
        <v>849426.91373999999</v>
      </c>
      <c r="BD65" s="7">
        <f t="shared" si="7"/>
        <v>8.6757224368519223E-2</v>
      </c>
      <c r="BE65" s="7">
        <f t="shared" si="8"/>
        <v>9.4999080949235135E-2</v>
      </c>
      <c r="BF65" s="7">
        <v>0</v>
      </c>
      <c r="BG65" s="7">
        <v>0</v>
      </c>
      <c r="BH65" s="7">
        <v>1</v>
      </c>
      <c r="BI65" s="7">
        <v>1986</v>
      </c>
      <c r="BJ65" s="7" t="s">
        <v>103</v>
      </c>
      <c r="BK65" s="8">
        <v>241</v>
      </c>
      <c r="BL65" s="8" t="b">
        <f t="shared" si="10"/>
        <v>1</v>
      </c>
      <c r="BM65" s="8" t="b">
        <f>AND(BL65=TRUE,BF66=0)</f>
        <v>0</v>
      </c>
      <c r="BN65" s="8" t="b">
        <f t="shared" si="9"/>
        <v>0</v>
      </c>
      <c r="BO65" s="8" t="b">
        <f>AND(BN65=TRUE,BF65=0)</f>
        <v>0</v>
      </c>
    </row>
    <row r="66" spans="1:67" x14ac:dyDescent="0.6">
      <c r="A66" s="7">
        <v>65</v>
      </c>
      <c r="B66" s="7">
        <v>-37988.34691</v>
      </c>
      <c r="C66" s="7">
        <v>-134.7392729</v>
      </c>
      <c r="D66" s="7">
        <v>58.579571260000002</v>
      </c>
      <c r="E66" s="7">
        <v>211</v>
      </c>
      <c r="F66" s="7">
        <v>9.8000000000000007</v>
      </c>
      <c r="G66" s="7">
        <v>10.6</v>
      </c>
      <c r="H66" s="7">
        <v>10.8</v>
      </c>
      <c r="I66" s="7">
        <v>1</v>
      </c>
      <c r="J66" s="7">
        <v>606</v>
      </c>
      <c r="K66" s="7">
        <v>580</v>
      </c>
      <c r="L66" s="7">
        <v>633</v>
      </c>
      <c r="M66" s="7">
        <v>27</v>
      </c>
      <c r="N66" s="7">
        <v>477782.39120000001</v>
      </c>
      <c r="O66" s="7">
        <v>40.503999999999998</v>
      </c>
      <c r="P66" s="7">
        <v>178</v>
      </c>
      <c r="Q66" s="7">
        <v>1938</v>
      </c>
      <c r="R66" s="7">
        <v>1186</v>
      </c>
      <c r="S66" s="7">
        <v>12</v>
      </c>
      <c r="T66" s="7">
        <v>217</v>
      </c>
      <c r="U66" s="7">
        <v>12730</v>
      </c>
      <c r="V66" s="7">
        <v>1224</v>
      </c>
      <c r="W66" s="7">
        <v>6765</v>
      </c>
      <c r="X66" s="7">
        <v>-0.60129999999999995</v>
      </c>
      <c r="Y66" s="7">
        <v>-0.94599999999999995</v>
      </c>
      <c r="Z66" s="7">
        <v>-0.50660000000000005</v>
      </c>
      <c r="AA66" s="7">
        <v>-1.324857143</v>
      </c>
      <c r="AB66" s="7">
        <v>-0.80575675700000005</v>
      </c>
      <c r="AC66" s="7">
        <v>-29.812999999999999</v>
      </c>
      <c r="AD66" s="7">
        <v>40.478000000000002</v>
      </c>
      <c r="AE66" s="7">
        <v>5.1401000000000003</v>
      </c>
      <c r="AF66" s="7">
        <v>328</v>
      </c>
      <c r="AG66" s="7">
        <v>328</v>
      </c>
      <c r="AH66" s="7">
        <v>1928</v>
      </c>
      <c r="AI66" s="7">
        <v>1222</v>
      </c>
      <c r="AJ66" s="7">
        <v>8.6</v>
      </c>
      <c r="AK66" s="7">
        <v>-8.0399999999999991</v>
      </c>
      <c r="AL66" s="7">
        <v>1.99</v>
      </c>
      <c r="AM66" s="7">
        <v>40</v>
      </c>
      <c r="AN66" s="7">
        <v>0.86109999999999998</v>
      </c>
      <c r="AO66" s="7">
        <v>0.3276</v>
      </c>
      <c r="AP66" s="7">
        <v>778114.60609999998</v>
      </c>
      <c r="AQ66" s="7">
        <v>1105</v>
      </c>
      <c r="AR66" s="7">
        <v>28.126255</v>
      </c>
      <c r="AS66" s="7">
        <v>85.811820979999993</v>
      </c>
      <c r="AT66" s="7">
        <v>114.4808731</v>
      </c>
      <c r="AU66" s="7">
        <v>120.89615999999999</v>
      </c>
      <c r="AV66" s="7">
        <v>157.92579649999999</v>
      </c>
      <c r="AW66" s="7">
        <v>206.35874999999999</v>
      </c>
      <c r="AX66" s="7">
        <v>72.113975519999997</v>
      </c>
      <c r="AY66" s="7">
        <v>44.447279999999999</v>
      </c>
      <c r="AZ66" s="7">
        <v>1</v>
      </c>
      <c r="BA66" s="7">
        <v>7</v>
      </c>
      <c r="BB66" s="7">
        <v>477782.39120000001</v>
      </c>
      <c r="BC66" s="7">
        <f t="shared" ref="BC66:BC97" si="11">BB66+B66</f>
        <v>439794.04428999999</v>
      </c>
      <c r="BD66" s="7">
        <f t="shared" ref="BD66:BD97" si="12">(BC66-BB66)/BC66</f>
        <v>-8.6377583787720702E-2</v>
      </c>
      <c r="BE66" s="7">
        <f t="shared" ref="BE66:BE97" si="13">(BC66-BB66)/BB66</f>
        <v>-7.9509725786645988E-2</v>
      </c>
      <c r="BF66" s="7">
        <v>1</v>
      </c>
      <c r="BG66" s="7">
        <v>1990</v>
      </c>
      <c r="BH66" s="7">
        <v>0</v>
      </c>
      <c r="BI66" s="7">
        <v>0</v>
      </c>
      <c r="BJ66" s="7" t="s">
        <v>104</v>
      </c>
      <c r="BK66" s="8">
        <v>115</v>
      </c>
      <c r="BL66" s="8" t="b">
        <f t="shared" si="10"/>
        <v>1</v>
      </c>
      <c r="BM66" s="8" t="b">
        <f>AND(BL66=TRUE,BF67=0)</f>
        <v>1</v>
      </c>
      <c r="BN66" s="8" t="b">
        <f t="shared" ref="BN66:BN97" si="14">AZ66=7</f>
        <v>0</v>
      </c>
      <c r="BO66" s="8" t="b">
        <f>AND(BN66=TRUE,BF66=0)</f>
        <v>0</v>
      </c>
    </row>
    <row r="67" spans="1:67" x14ac:dyDescent="0.6">
      <c r="A67" s="7">
        <v>66</v>
      </c>
      <c r="B67" s="7">
        <v>3609194.3560000001</v>
      </c>
      <c r="C67" s="7">
        <v>-134.59879649999999</v>
      </c>
      <c r="D67" s="7">
        <v>58.767602570000001</v>
      </c>
      <c r="E67" s="7">
        <v>244</v>
      </c>
      <c r="F67" s="7">
        <v>8.6</v>
      </c>
      <c r="G67" s="7">
        <v>9.3000000000000007</v>
      </c>
      <c r="H67" s="7">
        <v>9.6</v>
      </c>
      <c r="I67" s="7">
        <v>1</v>
      </c>
      <c r="J67" s="7">
        <v>1073</v>
      </c>
      <c r="K67" s="7">
        <v>1029</v>
      </c>
      <c r="L67" s="7">
        <v>1119</v>
      </c>
      <c r="M67" s="7">
        <v>46</v>
      </c>
      <c r="N67" s="7">
        <v>1131483.0049999999</v>
      </c>
      <c r="O67" s="7">
        <v>229.99</v>
      </c>
      <c r="P67" s="7">
        <v>107</v>
      </c>
      <c r="Q67" s="7">
        <v>2359</v>
      </c>
      <c r="R67" s="7">
        <v>1430</v>
      </c>
      <c r="S67" s="7">
        <v>10</v>
      </c>
      <c r="T67" s="7">
        <v>212</v>
      </c>
      <c r="U67" s="7">
        <v>36343</v>
      </c>
      <c r="V67" s="7">
        <v>2303</v>
      </c>
      <c r="W67" s="7">
        <v>5399</v>
      </c>
      <c r="X67" s="7">
        <v>-0.6784</v>
      </c>
      <c r="Y67" s="7">
        <v>-1.0108999999999999</v>
      </c>
      <c r="Z67" s="7">
        <v>-0.61799999999999999</v>
      </c>
      <c r="AA67" s="7">
        <v>-1.3160000000000001</v>
      </c>
      <c r="AB67" s="7">
        <v>-0.87256756800000002</v>
      </c>
      <c r="AC67" s="7">
        <v>-32.284999999999997</v>
      </c>
      <c r="AD67" s="7">
        <v>229.8</v>
      </c>
      <c r="AE67" s="7">
        <v>53.043199999999999</v>
      </c>
      <c r="AF67" s="7">
        <v>663</v>
      </c>
      <c r="AG67" s="7">
        <v>266</v>
      </c>
      <c r="AH67" s="7">
        <v>2277</v>
      </c>
      <c r="AI67" s="7">
        <v>1445</v>
      </c>
      <c r="AJ67" s="7">
        <v>5</v>
      </c>
      <c r="AK67" s="7">
        <v>-9.5299999999999994</v>
      </c>
      <c r="AL67" s="7">
        <v>1.49</v>
      </c>
      <c r="AM67" s="7">
        <v>69</v>
      </c>
      <c r="AN67" s="7">
        <v>0.79930000000000001</v>
      </c>
      <c r="AO67" s="7">
        <v>0.2752</v>
      </c>
      <c r="AP67" s="7">
        <v>4874915.9440000001</v>
      </c>
      <c r="AQ67" s="7">
        <v>402</v>
      </c>
      <c r="AR67" s="7">
        <v>55.337775999999998</v>
      </c>
      <c r="AS67" s="7">
        <v>220.9668312</v>
      </c>
      <c r="AT67" s="7">
        <v>297.1220093</v>
      </c>
      <c r="AU67" s="7">
        <v>292.75326999999999</v>
      </c>
      <c r="AV67" s="7">
        <v>372.66250609999997</v>
      </c>
      <c r="AW67" s="7">
        <v>421.68200000000002</v>
      </c>
      <c r="AX67" s="7">
        <v>151.6956749</v>
      </c>
      <c r="AY67" s="7">
        <v>88.531970000000001</v>
      </c>
      <c r="AZ67" s="7">
        <v>1</v>
      </c>
      <c r="BA67" s="7">
        <v>1</v>
      </c>
      <c r="BB67" s="7">
        <v>1131483.0049999999</v>
      </c>
      <c r="BC67" s="7">
        <f t="shared" si="11"/>
        <v>4740677.3609999996</v>
      </c>
      <c r="BD67" s="7">
        <f t="shared" si="12"/>
        <v>0.7613246127424026</v>
      </c>
      <c r="BE67" s="7">
        <f t="shared" si="13"/>
        <v>3.1897910441880652</v>
      </c>
      <c r="BF67" s="7">
        <v>0</v>
      </c>
      <c r="BG67" s="7">
        <v>0</v>
      </c>
      <c r="BH67" s="7">
        <v>0</v>
      </c>
      <c r="BI67" s="7">
        <v>0</v>
      </c>
      <c r="BJ67" s="7" t="s">
        <v>105</v>
      </c>
      <c r="BK67" s="8">
        <v>136</v>
      </c>
      <c r="BL67" s="8" t="b">
        <f t="shared" si="10"/>
        <v>1</v>
      </c>
      <c r="BM67" s="8" t="b">
        <f>AND(BL67=TRUE,BF68=0)</f>
        <v>1</v>
      </c>
      <c r="BN67" s="8" t="b">
        <f t="shared" si="14"/>
        <v>0</v>
      </c>
      <c r="BO67" s="8" t="b">
        <f>AND(BN67=TRUE,BF67=0)</f>
        <v>0</v>
      </c>
    </row>
    <row r="68" spans="1:67" x14ac:dyDescent="0.6">
      <c r="A68" s="7">
        <v>67</v>
      </c>
      <c r="B68" s="7">
        <v>6044027.4840000002</v>
      </c>
      <c r="C68" s="7">
        <v>-134.74506500000001</v>
      </c>
      <c r="D68" s="7">
        <v>58.947473979999998</v>
      </c>
      <c r="E68" s="7">
        <v>210</v>
      </c>
      <c r="F68" s="7">
        <v>10.5</v>
      </c>
      <c r="G68" s="7">
        <v>11.2</v>
      </c>
      <c r="H68" s="7">
        <v>11.5</v>
      </c>
      <c r="I68" s="7">
        <v>1</v>
      </c>
      <c r="J68" s="7">
        <v>492</v>
      </c>
      <c r="K68" s="7">
        <v>454</v>
      </c>
      <c r="L68" s="7">
        <v>504</v>
      </c>
      <c r="M68" s="7">
        <v>12</v>
      </c>
      <c r="N68" s="7">
        <v>1104593.936</v>
      </c>
      <c r="O68" s="7">
        <v>192.91</v>
      </c>
      <c r="P68" s="7">
        <v>84</v>
      </c>
      <c r="Q68" s="7">
        <v>2287</v>
      </c>
      <c r="R68" s="7">
        <v>1600</v>
      </c>
      <c r="S68" s="7">
        <v>8</v>
      </c>
      <c r="T68" s="7">
        <v>241</v>
      </c>
      <c r="U68" s="7">
        <v>33120</v>
      </c>
      <c r="V68" s="7">
        <v>3749</v>
      </c>
      <c r="W68" s="7">
        <v>12006</v>
      </c>
      <c r="X68" s="7">
        <v>-0.40229999999999999</v>
      </c>
      <c r="Y68" s="7">
        <v>-0.72609999999999997</v>
      </c>
      <c r="Z68" s="7">
        <v>-0.4607</v>
      </c>
      <c r="AA68" s="7">
        <v>-1.0807142860000001</v>
      </c>
      <c r="AB68" s="7">
        <v>-0.63394594599999998</v>
      </c>
      <c r="AC68" s="7">
        <v>-23.456</v>
      </c>
      <c r="AD68" s="7">
        <v>192.79499999999999</v>
      </c>
      <c r="AE68" s="7">
        <v>49.759599999999999</v>
      </c>
      <c r="AF68" s="7">
        <v>786</v>
      </c>
      <c r="AG68" s="7">
        <v>163</v>
      </c>
      <c r="AH68" s="7">
        <v>2204</v>
      </c>
      <c r="AI68" s="7">
        <v>1613</v>
      </c>
      <c r="AJ68" s="7">
        <v>3.9</v>
      </c>
      <c r="AK68" s="7">
        <v>-8.2100000000000009</v>
      </c>
      <c r="AL68" s="7">
        <v>1.36</v>
      </c>
      <c r="AM68" s="7">
        <v>95</v>
      </c>
      <c r="AN68" s="7">
        <v>0.66690000000000005</v>
      </c>
      <c r="AO68" s="7">
        <v>0.24060000000000001</v>
      </c>
      <c r="AP68" s="7">
        <v>10557745.460000001</v>
      </c>
      <c r="AQ68" s="7">
        <v>3019</v>
      </c>
      <c r="AR68" s="7">
        <v>69.314300000000003</v>
      </c>
      <c r="AS68" s="7">
        <v>219.57196039999999</v>
      </c>
      <c r="AT68" s="7">
        <v>262.38241579999999</v>
      </c>
      <c r="AU68" s="7">
        <v>256.62560000000002</v>
      </c>
      <c r="AV68" s="7">
        <v>289.77149960000003</v>
      </c>
      <c r="AW68" s="7">
        <v>425.97464000000002</v>
      </c>
      <c r="AX68" s="7">
        <v>70.199539180000002</v>
      </c>
      <c r="AY68" s="7">
        <v>58.022503</v>
      </c>
      <c r="AZ68" s="7">
        <v>2</v>
      </c>
      <c r="BA68" s="7">
        <v>5</v>
      </c>
      <c r="BB68" s="7">
        <v>1104593.936</v>
      </c>
      <c r="BC68" s="7">
        <f t="shared" si="11"/>
        <v>7148621.4199999999</v>
      </c>
      <c r="BD68" s="7">
        <f t="shared" si="12"/>
        <v>0.84548154516762763</v>
      </c>
      <c r="BE68" s="7">
        <f t="shared" si="13"/>
        <v>5.4717188706348283</v>
      </c>
      <c r="BF68" s="7">
        <v>0</v>
      </c>
      <c r="BG68" s="7">
        <v>0</v>
      </c>
      <c r="BH68" s="7">
        <v>0</v>
      </c>
      <c r="BI68" s="7">
        <v>0</v>
      </c>
      <c r="BJ68" s="7" t="s">
        <v>106</v>
      </c>
      <c r="BK68" s="8">
        <v>142</v>
      </c>
      <c r="BL68" s="8" t="b">
        <f t="shared" si="10"/>
        <v>1</v>
      </c>
      <c r="BM68" s="8" t="b">
        <f>AND(BL68=TRUE,BF69=0)</f>
        <v>1</v>
      </c>
      <c r="BN68" s="8" t="b">
        <f t="shared" si="14"/>
        <v>0</v>
      </c>
      <c r="BO68" s="8" t="b">
        <f>AND(BN68=TRUE,BF68=0)</f>
        <v>0</v>
      </c>
    </row>
    <row r="69" spans="1:67" x14ac:dyDescent="0.6">
      <c r="A69" s="7">
        <v>68</v>
      </c>
      <c r="B69" s="7">
        <v>4161731.14</v>
      </c>
      <c r="C69" s="7">
        <v>-135.0423874</v>
      </c>
      <c r="D69" s="7">
        <v>59.223572570000002</v>
      </c>
      <c r="E69" s="7">
        <v>337</v>
      </c>
      <c r="F69" s="7">
        <v>10.4</v>
      </c>
      <c r="G69" s="7">
        <v>10.9</v>
      </c>
      <c r="H69" s="7">
        <v>11.3</v>
      </c>
      <c r="I69" s="7">
        <v>0.90000060000000004</v>
      </c>
      <c r="J69" s="7">
        <v>498</v>
      </c>
      <c r="K69" s="7">
        <v>457</v>
      </c>
      <c r="L69" s="7">
        <v>510</v>
      </c>
      <c r="M69" s="7">
        <v>12</v>
      </c>
      <c r="N69" s="7">
        <v>0.28716060999999998</v>
      </c>
      <c r="O69" s="7">
        <v>461.38400000000001</v>
      </c>
      <c r="P69" s="7">
        <v>104</v>
      </c>
      <c r="Q69" s="7">
        <v>2297</v>
      </c>
      <c r="R69" s="7">
        <v>1466</v>
      </c>
      <c r="S69" s="7">
        <v>9</v>
      </c>
      <c r="T69" s="7">
        <v>250</v>
      </c>
      <c r="U69" s="7">
        <v>43084</v>
      </c>
      <c r="V69" s="7">
        <v>2216</v>
      </c>
      <c r="W69" s="7">
        <v>10170</v>
      </c>
      <c r="X69" s="7">
        <v>-0.37619999999999998</v>
      </c>
      <c r="Y69" s="7">
        <v>-0.77070000000000005</v>
      </c>
      <c r="Z69" s="7">
        <v>-0.44629999999999997</v>
      </c>
      <c r="AA69" s="7">
        <v>-1.1372857139999999</v>
      </c>
      <c r="AB69" s="7">
        <v>-0.64575675700000001</v>
      </c>
      <c r="AC69" s="7">
        <v>-23.893000000000001</v>
      </c>
      <c r="AD69" s="7">
        <v>461.22</v>
      </c>
      <c r="AE69" s="7">
        <v>128.41999999999999</v>
      </c>
      <c r="AF69" s="7">
        <v>729</v>
      </c>
      <c r="AG69" s="7">
        <v>309</v>
      </c>
      <c r="AH69" s="7">
        <v>2159</v>
      </c>
      <c r="AI69" s="7">
        <v>1482</v>
      </c>
      <c r="AJ69" s="7">
        <v>3.5</v>
      </c>
      <c r="AK69" s="7">
        <v>-8.14</v>
      </c>
      <c r="AL69" s="7">
        <v>1.41</v>
      </c>
      <c r="AM69" s="7">
        <v>89</v>
      </c>
      <c r="AN69" s="7">
        <v>0.6996</v>
      </c>
      <c r="AO69" s="7">
        <v>0.24809999999999999</v>
      </c>
      <c r="AP69" s="7">
        <v>6671316.5829999996</v>
      </c>
      <c r="AQ69" s="7">
        <v>565</v>
      </c>
      <c r="AR69" s="7">
        <v>117.88840999999999</v>
      </c>
      <c r="AS69" s="7">
        <v>269.39297490000001</v>
      </c>
      <c r="AT69" s="7">
        <v>320.80300899999997</v>
      </c>
      <c r="AU69" s="7">
        <v>313.23577999999998</v>
      </c>
      <c r="AV69" s="7">
        <v>365.68103029999997</v>
      </c>
      <c r="AW69" s="7">
        <v>446.60696000000002</v>
      </c>
      <c r="AX69" s="7">
        <v>96.288055420000006</v>
      </c>
      <c r="AY69" s="7">
        <v>65.83766</v>
      </c>
      <c r="AZ69" s="7">
        <v>1</v>
      </c>
      <c r="BA69" s="7">
        <v>5</v>
      </c>
      <c r="BB69" s="7">
        <v>0.28716060999999998</v>
      </c>
      <c r="BC69" s="7">
        <f t="shared" si="11"/>
        <v>4161731.42716061</v>
      </c>
      <c r="BD69" s="7">
        <f t="shared" si="12"/>
        <v>0.99999993099972573</v>
      </c>
      <c r="BE69" s="7">
        <f t="shared" si="13"/>
        <v>14492695.011338778</v>
      </c>
      <c r="BF69" s="7">
        <v>0</v>
      </c>
      <c r="BG69" s="7">
        <v>0</v>
      </c>
      <c r="BH69" s="7">
        <v>1</v>
      </c>
      <c r="BI69" s="7">
        <v>1995</v>
      </c>
      <c r="BJ69" s="7" t="s">
        <v>107</v>
      </c>
      <c r="BK69" s="8">
        <v>150</v>
      </c>
      <c r="BL69" s="8" t="b">
        <f t="shared" si="10"/>
        <v>1</v>
      </c>
      <c r="BM69" s="8" t="b">
        <f>AND(BL69=TRUE,BF70=0)</f>
        <v>1</v>
      </c>
      <c r="BN69" s="8" t="b">
        <f t="shared" si="14"/>
        <v>0</v>
      </c>
      <c r="BO69" s="8" t="b">
        <f>AND(BN69=TRUE,BF69=0)</f>
        <v>0</v>
      </c>
    </row>
    <row r="70" spans="1:67" x14ac:dyDescent="0.6">
      <c r="A70" s="7">
        <v>69</v>
      </c>
      <c r="B70" s="7">
        <v>477931.42099999997</v>
      </c>
      <c r="C70" s="7">
        <v>-152.70481570000001</v>
      </c>
      <c r="D70" s="7">
        <v>60.82114885</v>
      </c>
      <c r="E70" s="7">
        <v>432</v>
      </c>
      <c r="F70" s="7">
        <v>9.6</v>
      </c>
      <c r="G70" s="7">
        <v>9.6999999999999993</v>
      </c>
      <c r="H70" s="7">
        <v>10.5</v>
      </c>
      <c r="I70" s="7">
        <v>0.89999960000000001</v>
      </c>
      <c r="J70" s="7">
        <v>306</v>
      </c>
      <c r="K70" s="7">
        <v>494</v>
      </c>
      <c r="L70" s="7">
        <v>379</v>
      </c>
      <c r="M70" s="7">
        <v>73</v>
      </c>
      <c r="N70" s="7">
        <v>471423.36009999999</v>
      </c>
      <c r="O70" s="7">
        <v>9.5830000000000002</v>
      </c>
      <c r="P70" s="7">
        <v>166</v>
      </c>
      <c r="Q70" s="7">
        <v>1943</v>
      </c>
      <c r="R70" s="7">
        <v>1487</v>
      </c>
      <c r="S70" s="7">
        <v>18</v>
      </c>
      <c r="T70" s="7">
        <v>341</v>
      </c>
      <c r="U70" s="7">
        <v>7032</v>
      </c>
      <c r="V70" s="7">
        <v>1294</v>
      </c>
      <c r="W70" s="7">
        <v>5009</v>
      </c>
      <c r="X70" s="7">
        <v>0.504</v>
      </c>
      <c r="Y70" s="7">
        <v>-0.25269999999999998</v>
      </c>
      <c r="Z70" s="7">
        <v>-0.29260000000000003</v>
      </c>
      <c r="AA70" s="7">
        <v>-0.49128571399999998</v>
      </c>
      <c r="AB70" s="7">
        <v>-0.104108108</v>
      </c>
      <c r="AC70" s="7">
        <v>-3.8519999999999999</v>
      </c>
      <c r="AD70" s="7">
        <v>9.5790000000000006</v>
      </c>
      <c r="AE70" s="7">
        <v>0.71079999999999999</v>
      </c>
      <c r="AF70" s="7">
        <v>186</v>
      </c>
      <c r="AG70" s="7">
        <v>599</v>
      </c>
      <c r="AH70" s="7">
        <v>1672</v>
      </c>
      <c r="AI70" s="7">
        <v>1465</v>
      </c>
      <c r="AJ70" s="7">
        <v>11.1</v>
      </c>
      <c r="AK70" s="7">
        <v>-4.12</v>
      </c>
      <c r="AL70" s="7">
        <v>1.86</v>
      </c>
      <c r="AM70" s="7">
        <v>45</v>
      </c>
      <c r="AN70" s="7">
        <v>0.66149999999999998</v>
      </c>
      <c r="AO70" s="7">
        <v>0.28589999999999999</v>
      </c>
      <c r="AP70" s="7">
        <v>4858960.2740000002</v>
      </c>
      <c r="AQ70" s="7">
        <v>1961</v>
      </c>
      <c r="AR70" s="7">
        <v>39.08822</v>
      </c>
      <c r="AS70" s="7">
        <v>162.82676699999999</v>
      </c>
      <c r="AT70" s="7">
        <v>199.11050420000001</v>
      </c>
      <c r="AU70" s="7">
        <v>190.20961</v>
      </c>
      <c r="AV70" s="7">
        <v>229.59822080000001</v>
      </c>
      <c r="AW70" s="7">
        <v>309.76306</v>
      </c>
      <c r="AX70" s="7">
        <v>66.771453859999994</v>
      </c>
      <c r="AY70" s="7">
        <v>57.687347000000003</v>
      </c>
      <c r="AZ70" s="7">
        <v>4</v>
      </c>
      <c r="BA70" s="7">
        <v>1</v>
      </c>
      <c r="BB70" s="7">
        <v>471423.36009999999</v>
      </c>
      <c r="BC70" s="7">
        <f t="shared" si="11"/>
        <v>949354.78110000002</v>
      </c>
      <c r="BD70" s="7">
        <f t="shared" si="12"/>
        <v>0.50342762317605816</v>
      </c>
      <c r="BE70" s="7">
        <f t="shared" si="13"/>
        <v>1.0138051302731785</v>
      </c>
      <c r="BF70" s="7">
        <v>0</v>
      </c>
      <c r="BG70" s="7">
        <v>0</v>
      </c>
      <c r="BH70" s="7">
        <v>0</v>
      </c>
      <c r="BI70" s="7">
        <v>0</v>
      </c>
      <c r="BJ70" s="7" t="s">
        <v>108</v>
      </c>
      <c r="BK70" s="8">
        <v>198</v>
      </c>
      <c r="BL70" s="8" t="b">
        <f t="shared" si="10"/>
        <v>1</v>
      </c>
      <c r="BM70" s="8" t="b">
        <f>AND(BL70=TRUE,BF71=0)</f>
        <v>0</v>
      </c>
      <c r="BN70" s="8" t="b">
        <f t="shared" si="14"/>
        <v>0</v>
      </c>
      <c r="BO70" s="8" t="b">
        <f>AND(BN70=TRUE,BF70=0)</f>
        <v>0</v>
      </c>
    </row>
    <row r="71" spans="1:67" x14ac:dyDescent="0.6">
      <c r="A71" s="7">
        <v>70</v>
      </c>
      <c r="B71" s="7">
        <v>-15649.799720000001</v>
      </c>
      <c r="C71" s="7">
        <v>-153.01573200000001</v>
      </c>
      <c r="D71" s="7">
        <v>60.237813879999997</v>
      </c>
      <c r="E71" s="7">
        <v>87</v>
      </c>
      <c r="F71" s="7">
        <v>11.3</v>
      </c>
      <c r="G71" s="7">
        <v>11.1</v>
      </c>
      <c r="H71" s="7">
        <v>11.9</v>
      </c>
      <c r="I71" s="7">
        <v>0.59999939999999996</v>
      </c>
      <c r="J71" s="7">
        <v>232</v>
      </c>
      <c r="K71" s="7">
        <v>365</v>
      </c>
      <c r="L71" s="7">
        <v>272</v>
      </c>
      <c r="M71" s="7">
        <v>40</v>
      </c>
      <c r="N71" s="7">
        <v>78906.513470000005</v>
      </c>
      <c r="O71" s="7">
        <v>92.965000000000003</v>
      </c>
      <c r="P71" s="7">
        <v>33</v>
      </c>
      <c r="Q71" s="7">
        <v>2976</v>
      </c>
      <c r="R71" s="7">
        <v>824</v>
      </c>
      <c r="S71" s="7">
        <v>13</v>
      </c>
      <c r="T71" s="7">
        <v>346</v>
      </c>
      <c r="U71" s="7">
        <v>26590</v>
      </c>
      <c r="V71" s="7">
        <v>3244</v>
      </c>
      <c r="W71" s="7">
        <v>8019</v>
      </c>
      <c r="X71" s="7">
        <v>1.8673</v>
      </c>
      <c r="Y71" s="7">
        <v>1.2143999999999999</v>
      </c>
      <c r="Z71" s="7">
        <v>1.3792</v>
      </c>
      <c r="AA71" s="7">
        <v>1.1175714290000001</v>
      </c>
      <c r="AB71" s="7">
        <v>1.4170810810000001</v>
      </c>
      <c r="AC71" s="7">
        <v>52.432000000000002</v>
      </c>
      <c r="AD71" s="7">
        <v>92.935000000000002</v>
      </c>
      <c r="AE71" s="7">
        <v>23.1251</v>
      </c>
      <c r="AF71" s="7">
        <v>625</v>
      </c>
      <c r="AG71" s="7">
        <v>17</v>
      </c>
      <c r="AH71" s="7">
        <v>2867</v>
      </c>
      <c r="AI71" s="7">
        <v>855</v>
      </c>
      <c r="AJ71" s="7">
        <v>8.5</v>
      </c>
      <c r="AK71" s="7">
        <v>-2.06</v>
      </c>
      <c r="AL71" s="7">
        <v>2.7</v>
      </c>
      <c r="AM71" s="7">
        <v>303</v>
      </c>
      <c r="AN71" s="7">
        <v>0.57599999999999996</v>
      </c>
      <c r="AO71" s="7">
        <v>0.21290000000000001</v>
      </c>
      <c r="AP71" s="7">
        <v>5392475.6469999999</v>
      </c>
      <c r="AQ71" s="7">
        <v>2996</v>
      </c>
      <c r="AR71" s="7">
        <v>66.473380000000006</v>
      </c>
      <c r="AS71" s="7">
        <v>185.4291077</v>
      </c>
      <c r="AT71" s="7">
        <v>261.76556399999998</v>
      </c>
      <c r="AU71" s="7">
        <v>252.28813</v>
      </c>
      <c r="AV71" s="7">
        <v>320.61344150000002</v>
      </c>
      <c r="AW71" s="7">
        <v>387.68826000000001</v>
      </c>
      <c r="AX71" s="7">
        <v>135.18433379999999</v>
      </c>
      <c r="AY71" s="7">
        <v>77.058959999999999</v>
      </c>
      <c r="AZ71" s="7">
        <v>7</v>
      </c>
      <c r="BA71" s="7">
        <v>7</v>
      </c>
      <c r="BB71" s="7">
        <v>78906.513470000005</v>
      </c>
      <c r="BC71" s="7">
        <f t="shared" si="11"/>
        <v>63256.713750000003</v>
      </c>
      <c r="BD71" s="7">
        <f t="shared" si="12"/>
        <v>-0.24740140282737977</v>
      </c>
      <c r="BE71" s="7">
        <f t="shared" si="13"/>
        <v>-0.19833343322094701</v>
      </c>
      <c r="BF71" s="7">
        <v>1</v>
      </c>
      <c r="BG71" s="7">
        <v>0</v>
      </c>
      <c r="BH71" s="7">
        <v>0</v>
      </c>
      <c r="BI71" s="7">
        <v>0</v>
      </c>
      <c r="BJ71" s="7" t="s">
        <v>109</v>
      </c>
      <c r="BK71" s="8">
        <v>141</v>
      </c>
      <c r="BL71" s="8"/>
      <c r="BM71" s="8"/>
      <c r="BN71" s="8" t="b">
        <f t="shared" si="14"/>
        <v>1</v>
      </c>
      <c r="BO71" s="8"/>
    </row>
    <row r="72" spans="1:67" x14ac:dyDescent="0.6">
      <c r="A72" s="7">
        <v>71</v>
      </c>
      <c r="B72" s="7">
        <v>-7046.4167610000004</v>
      </c>
      <c r="C72" s="7">
        <v>-149.90801949999999</v>
      </c>
      <c r="D72" s="7">
        <v>60.258127870000003</v>
      </c>
      <c r="E72" s="7">
        <v>633</v>
      </c>
      <c r="F72" s="7">
        <v>12.4</v>
      </c>
      <c r="G72" s="7">
        <v>12.1</v>
      </c>
      <c r="H72" s="7">
        <v>12.8</v>
      </c>
      <c r="I72" s="7">
        <v>0.40000057</v>
      </c>
      <c r="J72" s="7">
        <v>389</v>
      </c>
      <c r="K72" s="7">
        <v>497</v>
      </c>
      <c r="L72" s="7">
        <v>427</v>
      </c>
      <c r="M72" s="7">
        <v>38</v>
      </c>
      <c r="N72" s="7">
        <v>344429.603</v>
      </c>
      <c r="O72" s="7">
        <v>98.233000000000004</v>
      </c>
      <c r="P72" s="7">
        <v>364</v>
      </c>
      <c r="Q72" s="7">
        <v>1658</v>
      </c>
      <c r="R72" s="7">
        <v>1113</v>
      </c>
      <c r="S72" s="7">
        <v>7</v>
      </c>
      <c r="T72" s="7">
        <v>338</v>
      </c>
      <c r="U72" s="7">
        <v>28886</v>
      </c>
      <c r="V72" s="7">
        <v>1917</v>
      </c>
      <c r="W72" s="7">
        <v>8270</v>
      </c>
      <c r="X72" s="7">
        <v>0.26229999999999998</v>
      </c>
      <c r="Y72" s="7">
        <v>-0.37069999999999997</v>
      </c>
      <c r="Z72" s="7">
        <v>-0.44950000000000001</v>
      </c>
      <c r="AA72" s="7">
        <v>-1.044</v>
      </c>
      <c r="AB72" s="7">
        <v>-0.34829729700000001</v>
      </c>
      <c r="AC72" s="7">
        <v>-12.887</v>
      </c>
      <c r="AD72" s="7">
        <v>98.254999999999995</v>
      </c>
      <c r="AE72" s="7">
        <v>27.6509</v>
      </c>
      <c r="AF72" s="7">
        <v>568</v>
      </c>
      <c r="AG72" s="7">
        <v>586</v>
      </c>
      <c r="AH72" s="7">
        <v>1598</v>
      </c>
      <c r="AI72" s="7">
        <v>1144</v>
      </c>
      <c r="AJ72" s="7">
        <v>2.5</v>
      </c>
      <c r="AK72" s="7">
        <v>-4.08</v>
      </c>
      <c r="AL72" s="7">
        <v>2.0499999999999998</v>
      </c>
      <c r="AM72" s="7">
        <v>139</v>
      </c>
      <c r="AN72" s="7">
        <v>0.73419999999999996</v>
      </c>
      <c r="AO72" s="7">
        <v>0.30149999999999999</v>
      </c>
      <c r="AP72" s="7">
        <v>11152944.68</v>
      </c>
      <c r="AQ72" s="7">
        <v>4541</v>
      </c>
      <c r="AR72" s="7">
        <v>46.577778000000002</v>
      </c>
      <c r="AS72" s="7">
        <v>188.25453189999999</v>
      </c>
      <c r="AT72" s="7">
        <v>288.8816223</v>
      </c>
      <c r="AU72" s="7">
        <v>270.46557999999999</v>
      </c>
      <c r="AV72" s="7">
        <v>347.0292053</v>
      </c>
      <c r="AW72" s="7">
        <v>394.39044000000001</v>
      </c>
      <c r="AX72" s="7">
        <v>158.77467350000001</v>
      </c>
      <c r="AY72" s="7">
        <v>84.891105999999994</v>
      </c>
      <c r="AZ72" s="7">
        <v>7</v>
      </c>
      <c r="BA72" s="7">
        <v>7</v>
      </c>
      <c r="BB72" s="7">
        <v>344429.603</v>
      </c>
      <c r="BC72" s="7">
        <f t="shared" si="11"/>
        <v>337383.186239</v>
      </c>
      <c r="BD72" s="7">
        <f t="shared" si="12"/>
        <v>-2.0885500666320597E-2</v>
      </c>
      <c r="BE72" s="7">
        <f t="shared" si="13"/>
        <v>-2.0458220488672688E-2</v>
      </c>
      <c r="BF72" s="7">
        <v>1</v>
      </c>
      <c r="BG72" s="7">
        <v>0</v>
      </c>
      <c r="BH72" s="7">
        <v>0</v>
      </c>
      <c r="BI72" s="7">
        <v>0</v>
      </c>
      <c r="BJ72" s="7" t="s">
        <v>110</v>
      </c>
      <c r="BK72" s="8">
        <v>53</v>
      </c>
      <c r="BL72" s="8"/>
      <c r="BM72" s="8"/>
      <c r="BN72" s="8" t="b">
        <f t="shared" si="14"/>
        <v>1</v>
      </c>
      <c r="BO72" s="8"/>
    </row>
    <row r="73" spans="1:67" x14ac:dyDescent="0.6">
      <c r="A73" s="7">
        <v>72</v>
      </c>
      <c r="B73" s="7">
        <v>-200929.4007</v>
      </c>
      <c r="C73" s="7">
        <v>-150.435249</v>
      </c>
      <c r="D73" s="7">
        <v>62.726150459999999</v>
      </c>
      <c r="E73" s="7">
        <v>387</v>
      </c>
      <c r="F73" s="7">
        <v>12.7</v>
      </c>
      <c r="G73" s="7">
        <v>13</v>
      </c>
      <c r="H73" s="7">
        <v>13.9</v>
      </c>
      <c r="I73" s="7">
        <v>1.1999998000000001</v>
      </c>
      <c r="J73" s="7">
        <v>258</v>
      </c>
      <c r="K73" s="7">
        <v>255</v>
      </c>
      <c r="L73" s="7">
        <v>235</v>
      </c>
      <c r="M73" s="7">
        <v>-23</v>
      </c>
      <c r="N73" s="7">
        <v>250393.61850000001</v>
      </c>
      <c r="O73" s="7">
        <v>335.93599999999998</v>
      </c>
      <c r="P73" s="7">
        <v>192</v>
      </c>
      <c r="Q73" s="7">
        <v>4820</v>
      </c>
      <c r="R73" s="7">
        <v>1609</v>
      </c>
      <c r="S73" s="7">
        <v>13</v>
      </c>
      <c r="T73" s="7">
        <v>151</v>
      </c>
      <c r="U73" s="7">
        <v>63970</v>
      </c>
      <c r="V73" s="7">
        <v>8899</v>
      </c>
      <c r="W73" s="7">
        <v>27516</v>
      </c>
      <c r="X73" s="7">
        <v>0.12520000000000001</v>
      </c>
      <c r="Y73" s="7">
        <v>-8.8400000000000006E-2</v>
      </c>
      <c r="Z73" s="7">
        <v>-0.18590000000000001</v>
      </c>
      <c r="AA73" s="7">
        <v>-0.420571429</v>
      </c>
      <c r="AB73" s="7">
        <v>-0.119864865</v>
      </c>
      <c r="AC73" s="7">
        <v>-4.4349999999999996</v>
      </c>
      <c r="AD73" s="7">
        <v>335.77</v>
      </c>
      <c r="AE73" s="7">
        <v>96.198499999999996</v>
      </c>
      <c r="AF73" s="7">
        <v>906</v>
      </c>
      <c r="AG73" s="7">
        <v>207</v>
      </c>
      <c r="AH73" s="7">
        <v>4636</v>
      </c>
      <c r="AI73" s="7">
        <v>1659</v>
      </c>
      <c r="AJ73" s="7">
        <v>7.6</v>
      </c>
      <c r="AK73" s="7">
        <v>-4.54</v>
      </c>
      <c r="AL73" s="7">
        <v>0.88</v>
      </c>
      <c r="AM73" s="7">
        <v>199</v>
      </c>
      <c r="AN73" s="7">
        <v>0.40179999999999999</v>
      </c>
      <c r="AO73" s="7">
        <v>6.3799999999999996E-2</v>
      </c>
      <c r="AP73" s="7">
        <v>38957711.719999999</v>
      </c>
      <c r="AQ73" s="7">
        <v>3936</v>
      </c>
      <c r="AR73" s="7">
        <v>109.69293</v>
      </c>
      <c r="AS73" s="7">
        <v>314.52575680000001</v>
      </c>
      <c r="AT73" s="7">
        <v>391.86154169999998</v>
      </c>
      <c r="AU73" s="7">
        <v>386.17757999999998</v>
      </c>
      <c r="AV73" s="7">
        <v>468.77153019999997</v>
      </c>
      <c r="AW73" s="7">
        <v>642.88556000000005</v>
      </c>
      <c r="AX73" s="7">
        <v>154.2457733</v>
      </c>
      <c r="AY73" s="7">
        <v>108.37212</v>
      </c>
      <c r="AZ73" s="7">
        <v>7</v>
      </c>
      <c r="BA73" s="7">
        <v>4</v>
      </c>
      <c r="BB73" s="7">
        <v>250393.61850000001</v>
      </c>
      <c r="BC73" s="7">
        <f t="shared" si="11"/>
        <v>49464.217800000013</v>
      </c>
      <c r="BD73" s="7">
        <f t="shared" si="12"/>
        <v>-4.0621162051409199</v>
      </c>
      <c r="BE73" s="7">
        <f t="shared" si="13"/>
        <v>-0.80245415958953437</v>
      </c>
      <c r="BF73" s="7">
        <v>1</v>
      </c>
      <c r="BG73" s="7">
        <v>0</v>
      </c>
      <c r="BH73" s="7">
        <v>0</v>
      </c>
      <c r="BI73" s="7">
        <v>0</v>
      </c>
      <c r="BJ73" s="7" t="s">
        <v>111</v>
      </c>
      <c r="BK73" s="8">
        <v>314</v>
      </c>
      <c r="BL73" s="8"/>
      <c r="BM73" s="8"/>
      <c r="BN73" s="8" t="b">
        <f t="shared" si="14"/>
        <v>1</v>
      </c>
      <c r="BO73" s="8"/>
    </row>
    <row r="74" spans="1:67" x14ac:dyDescent="0.6">
      <c r="A74" s="7">
        <v>73</v>
      </c>
      <c r="B74" s="7">
        <v>3600826.284</v>
      </c>
      <c r="C74" s="7">
        <v>-150.03975790000001</v>
      </c>
      <c r="D74" s="7">
        <v>60.3008363</v>
      </c>
      <c r="E74" s="7">
        <v>197</v>
      </c>
      <c r="F74" s="7">
        <v>13.1</v>
      </c>
      <c r="G74" s="7">
        <v>12.7</v>
      </c>
      <c r="H74" s="7">
        <v>13.4</v>
      </c>
      <c r="I74" s="7">
        <v>0.29999924</v>
      </c>
      <c r="J74" s="7">
        <v>229</v>
      </c>
      <c r="K74" s="7">
        <v>282</v>
      </c>
      <c r="L74" s="7">
        <v>244</v>
      </c>
      <c r="M74" s="7">
        <v>15</v>
      </c>
      <c r="N74" s="7">
        <v>2620690.9130000002</v>
      </c>
      <c r="O74" s="7">
        <v>171.45400000000001</v>
      </c>
      <c r="P74" s="7">
        <v>133</v>
      </c>
      <c r="Q74" s="7">
        <v>1820</v>
      </c>
      <c r="R74" s="7">
        <v>1194</v>
      </c>
      <c r="S74" s="7">
        <v>7</v>
      </c>
      <c r="T74" s="7">
        <v>3</v>
      </c>
      <c r="U74" s="7">
        <v>32366</v>
      </c>
      <c r="V74" s="7">
        <v>2203</v>
      </c>
      <c r="W74" s="7">
        <v>12818</v>
      </c>
      <c r="X74" s="7">
        <v>0.25559999999999999</v>
      </c>
      <c r="Y74" s="7">
        <v>-0.35160000000000002</v>
      </c>
      <c r="Z74" s="7">
        <v>-0.40050000000000002</v>
      </c>
      <c r="AA74" s="7">
        <v>-0.94899999999999995</v>
      </c>
      <c r="AB74" s="7">
        <v>-0.31372972999999998</v>
      </c>
      <c r="AC74" s="7">
        <v>-11.608000000000001</v>
      </c>
      <c r="AD74" s="7">
        <v>171.40700000000001</v>
      </c>
      <c r="AE74" s="7">
        <v>57.5627</v>
      </c>
      <c r="AF74" s="7">
        <v>710</v>
      </c>
      <c r="AG74" s="7">
        <v>287</v>
      </c>
      <c r="AH74" s="7">
        <v>1750</v>
      </c>
      <c r="AI74" s="7">
        <v>1264</v>
      </c>
      <c r="AJ74" s="7">
        <v>2.1</v>
      </c>
      <c r="AK74" s="7">
        <v>-7.27</v>
      </c>
      <c r="AL74" s="7">
        <v>1.6</v>
      </c>
      <c r="AM74" s="7">
        <v>97</v>
      </c>
      <c r="AN74" s="7">
        <v>0.7913</v>
      </c>
      <c r="AO74" s="7">
        <v>0.29699999999999999</v>
      </c>
      <c r="AP74" s="7">
        <v>10115727.289999999</v>
      </c>
      <c r="AQ74" s="7">
        <v>5698</v>
      </c>
      <c r="AR74" s="7">
        <v>83.954254000000006</v>
      </c>
      <c r="AS74" s="7">
        <v>176.38011169999999</v>
      </c>
      <c r="AT74" s="7">
        <v>222.83731839999999</v>
      </c>
      <c r="AU74" s="7">
        <v>218.422</v>
      </c>
      <c r="AV74" s="7">
        <v>263.1002502</v>
      </c>
      <c r="AW74" s="7">
        <v>344.31229999999999</v>
      </c>
      <c r="AX74" s="7">
        <v>86.720138550000001</v>
      </c>
      <c r="AY74" s="7">
        <v>55.340122000000001</v>
      </c>
      <c r="AZ74" s="7">
        <v>1</v>
      </c>
      <c r="BA74" s="7">
        <v>1</v>
      </c>
      <c r="BB74" s="7">
        <v>2620690.9130000002</v>
      </c>
      <c r="BC74" s="7">
        <f t="shared" si="11"/>
        <v>6221517.1970000006</v>
      </c>
      <c r="BD74" s="7">
        <f t="shared" si="12"/>
        <v>0.57876980324611327</v>
      </c>
      <c r="BE74" s="7">
        <f t="shared" si="13"/>
        <v>1.373998843640055</v>
      </c>
      <c r="BF74" s="7">
        <v>0</v>
      </c>
      <c r="BG74" s="7">
        <v>0</v>
      </c>
      <c r="BH74" s="7">
        <v>0</v>
      </c>
      <c r="BI74" s="7">
        <v>0</v>
      </c>
      <c r="BJ74" s="7" t="s">
        <v>112</v>
      </c>
      <c r="BK74" s="8">
        <v>65</v>
      </c>
      <c r="BL74" s="8" t="b">
        <f>AZ74&lt;7</f>
        <v>1</v>
      </c>
      <c r="BM74" s="8" t="b">
        <f>AND(BL74=TRUE,BF75=0)</f>
        <v>1</v>
      </c>
      <c r="BN74" s="8" t="b">
        <f t="shared" si="14"/>
        <v>0</v>
      </c>
      <c r="BO74" s="8" t="b">
        <f>AND(BN74=TRUE,BF74=0)</f>
        <v>0</v>
      </c>
    </row>
    <row r="75" spans="1:67" x14ac:dyDescent="0.6">
      <c r="A75" s="7">
        <v>74</v>
      </c>
      <c r="B75" s="7">
        <v>1920914.7</v>
      </c>
      <c r="C75" s="7">
        <v>-149.00669679999999</v>
      </c>
      <c r="D75" s="7">
        <v>60.097925879999998</v>
      </c>
      <c r="E75" s="7">
        <v>126</v>
      </c>
      <c r="F75" s="7">
        <v>12.6</v>
      </c>
      <c r="G75" s="7">
        <v>12.8</v>
      </c>
      <c r="H75" s="7">
        <v>13.2</v>
      </c>
      <c r="I75" s="7">
        <v>0.59999939999999996</v>
      </c>
      <c r="J75" s="7">
        <v>465</v>
      </c>
      <c r="K75" s="7">
        <v>658</v>
      </c>
      <c r="L75" s="7">
        <v>546</v>
      </c>
      <c r="M75" s="7">
        <v>81</v>
      </c>
      <c r="N75" s="7">
        <v>4522981.7549999999</v>
      </c>
      <c r="O75" s="7">
        <v>115.1</v>
      </c>
      <c r="P75" s="7">
        <v>7</v>
      </c>
      <c r="Q75" s="7">
        <v>1817</v>
      </c>
      <c r="R75" s="7">
        <v>1211</v>
      </c>
      <c r="S75" s="7">
        <v>9</v>
      </c>
      <c r="T75" s="7">
        <v>239</v>
      </c>
      <c r="U75" s="7">
        <v>27875</v>
      </c>
      <c r="V75" s="7">
        <v>2774</v>
      </c>
      <c r="W75" s="7">
        <v>12105</v>
      </c>
      <c r="X75" s="7">
        <v>0.3785</v>
      </c>
      <c r="Y75" s="7">
        <v>3.0999999999999999E-3</v>
      </c>
      <c r="Z75" s="7">
        <v>-0.29239999999999999</v>
      </c>
      <c r="AA75" s="7">
        <v>-0.33157142899999997</v>
      </c>
      <c r="AB75" s="7">
        <v>-3.8621622000000001E-2</v>
      </c>
      <c r="AC75" s="7">
        <v>-1.429</v>
      </c>
      <c r="AD75" s="7">
        <v>115.01</v>
      </c>
      <c r="AE75" s="7">
        <v>26.0688</v>
      </c>
      <c r="AF75" s="7">
        <v>562</v>
      </c>
      <c r="AG75" s="7">
        <v>124</v>
      </c>
      <c r="AH75" s="7">
        <v>1777</v>
      </c>
      <c r="AI75" s="7">
        <v>1244</v>
      </c>
      <c r="AJ75" s="7">
        <v>4.2</v>
      </c>
      <c r="AK75" s="7">
        <v>-9.91</v>
      </c>
      <c r="AL75" s="7">
        <v>1.6</v>
      </c>
      <c r="AM75" s="7">
        <v>56</v>
      </c>
      <c r="AN75" s="7">
        <v>1.1442000000000001</v>
      </c>
      <c r="AO75" s="7">
        <v>0.31480000000000002</v>
      </c>
      <c r="AP75" s="7">
        <v>5343460.9230000004</v>
      </c>
      <c r="AQ75" s="7">
        <v>2078</v>
      </c>
      <c r="AR75" s="7">
        <v>65.525229999999993</v>
      </c>
      <c r="AS75" s="7">
        <v>276.7327957</v>
      </c>
      <c r="AT75" s="7">
        <v>326.69993590000001</v>
      </c>
      <c r="AU75" s="7">
        <v>322.44168000000002</v>
      </c>
      <c r="AV75" s="7">
        <v>380.04353329999998</v>
      </c>
      <c r="AW75" s="7">
        <v>484.59989999999999</v>
      </c>
      <c r="AX75" s="7">
        <v>103.3107376</v>
      </c>
      <c r="AY75" s="7">
        <v>77.762720000000002</v>
      </c>
      <c r="AZ75" s="7">
        <v>1</v>
      </c>
      <c r="BA75" s="7">
        <v>1</v>
      </c>
      <c r="BB75" s="7">
        <v>4522981.7549999999</v>
      </c>
      <c r="BC75" s="7">
        <f t="shared" si="11"/>
        <v>6443896.4550000001</v>
      </c>
      <c r="BD75" s="7">
        <f t="shared" si="12"/>
        <v>0.29809831883774429</v>
      </c>
      <c r="BE75" s="7">
        <f t="shared" si="13"/>
        <v>0.42470096145678576</v>
      </c>
      <c r="BF75" s="7">
        <v>0</v>
      </c>
      <c r="BG75" s="7">
        <v>0</v>
      </c>
      <c r="BH75" s="7">
        <v>0</v>
      </c>
      <c r="BI75" s="7">
        <v>0</v>
      </c>
      <c r="BJ75" s="7" t="s">
        <v>113</v>
      </c>
      <c r="BK75" s="8">
        <v>20</v>
      </c>
      <c r="BL75" s="8" t="b">
        <f>AZ75&lt;7</f>
        <v>1</v>
      </c>
      <c r="BM75" s="8" t="b">
        <f>AND(BL75=TRUE,BF76=0)</f>
        <v>1</v>
      </c>
      <c r="BN75" s="8" t="b">
        <f t="shared" si="14"/>
        <v>0</v>
      </c>
      <c r="BO75" s="8" t="b">
        <f>AND(BN75=TRUE,BF75=0)</f>
        <v>0</v>
      </c>
    </row>
    <row r="76" spans="1:67" x14ac:dyDescent="0.6">
      <c r="A76" s="7">
        <v>75</v>
      </c>
      <c r="B76" s="7">
        <v>272510.75260000001</v>
      </c>
      <c r="C76" s="7">
        <v>-148.99906039999999</v>
      </c>
      <c r="D76" s="7">
        <v>60.578488829999998</v>
      </c>
      <c r="E76" s="7">
        <v>508</v>
      </c>
      <c r="F76" s="7">
        <v>12</v>
      </c>
      <c r="G76" s="7">
        <v>11.8</v>
      </c>
      <c r="H76" s="7">
        <v>12.5</v>
      </c>
      <c r="I76" s="7">
        <v>0.5</v>
      </c>
      <c r="J76" s="7">
        <v>705</v>
      </c>
      <c r="K76" s="7">
        <v>796</v>
      </c>
      <c r="L76" s="7">
        <v>740</v>
      </c>
      <c r="M76" s="7">
        <v>35</v>
      </c>
      <c r="N76" s="7">
        <v>73670.114140000005</v>
      </c>
      <c r="O76" s="7">
        <v>13.897</v>
      </c>
      <c r="P76" s="7">
        <v>324</v>
      </c>
      <c r="Q76" s="7">
        <v>1699</v>
      </c>
      <c r="R76" s="7">
        <v>1295</v>
      </c>
      <c r="S76" s="7">
        <v>12</v>
      </c>
      <c r="T76" s="7">
        <v>273</v>
      </c>
      <c r="U76" s="7">
        <v>9308</v>
      </c>
      <c r="V76" s="7">
        <v>785</v>
      </c>
      <c r="W76" s="7">
        <v>5663</v>
      </c>
      <c r="X76" s="7">
        <v>0.76480000000000004</v>
      </c>
      <c r="Y76" s="7">
        <v>7.7499999999999999E-2</v>
      </c>
      <c r="Z76" s="7">
        <v>-0.2366</v>
      </c>
      <c r="AA76" s="7">
        <v>-0.61657142899999995</v>
      </c>
      <c r="AB76" s="7">
        <v>4.7054053999999998E-2</v>
      </c>
      <c r="AC76" s="7">
        <v>1.7410000000000001</v>
      </c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>
        <v>702320.33250000002</v>
      </c>
      <c r="AQ76" s="7">
        <v>723</v>
      </c>
      <c r="AR76" s="7">
        <v>35.534626000000003</v>
      </c>
      <c r="AS76" s="7">
        <v>114.23722840000001</v>
      </c>
      <c r="AT76" s="7">
        <v>149.3751068</v>
      </c>
      <c r="AU76" s="7">
        <v>142.86834999999999</v>
      </c>
      <c r="AV76" s="7">
        <v>175.59403230000001</v>
      </c>
      <c r="AW76" s="7">
        <v>206.11762999999999</v>
      </c>
      <c r="AX76" s="7">
        <v>61.356803890000002</v>
      </c>
      <c r="AY76" s="7">
        <v>39.857532999999997</v>
      </c>
      <c r="AZ76" s="7">
        <v>1</v>
      </c>
      <c r="BA76" s="7">
        <v>1</v>
      </c>
      <c r="BB76" s="7">
        <v>73670.114140000005</v>
      </c>
      <c r="BC76" s="7">
        <f t="shared" si="11"/>
        <v>346180.86674000003</v>
      </c>
      <c r="BD76" s="7">
        <f t="shared" si="12"/>
        <v>0.78719183751038979</v>
      </c>
      <c r="BE76" s="7">
        <f t="shared" si="13"/>
        <v>3.6990678755041766</v>
      </c>
      <c r="BF76" s="7">
        <v>0</v>
      </c>
      <c r="BG76" s="7">
        <v>0</v>
      </c>
      <c r="BH76" s="7">
        <v>0</v>
      </c>
      <c r="BI76" s="7">
        <v>0</v>
      </c>
      <c r="BJ76" s="7" t="s">
        <v>114</v>
      </c>
      <c r="BK76" s="8">
        <v>76</v>
      </c>
      <c r="BL76" s="8" t="b">
        <f>AZ76&lt;7</f>
        <v>1</v>
      </c>
      <c r="BM76" s="8" t="b">
        <f>AND(BL76=TRUE,BF77=0)</f>
        <v>1</v>
      </c>
      <c r="BN76" s="8" t="b">
        <f t="shared" si="14"/>
        <v>0</v>
      </c>
      <c r="BO76" s="8" t="b">
        <f>AND(BN76=TRUE,BF76=0)</f>
        <v>0</v>
      </c>
    </row>
    <row r="77" spans="1:67" x14ac:dyDescent="0.6">
      <c r="A77" s="7">
        <v>76</v>
      </c>
      <c r="B77" s="7">
        <v>1329071.0819999999</v>
      </c>
      <c r="C77" s="7">
        <v>-148.92481889999999</v>
      </c>
      <c r="D77" s="7">
        <v>60.482341740000003</v>
      </c>
      <c r="E77" s="7">
        <v>995</v>
      </c>
      <c r="F77" s="7">
        <v>12</v>
      </c>
      <c r="G77" s="7">
        <v>11.9</v>
      </c>
      <c r="H77" s="7">
        <v>12.5</v>
      </c>
      <c r="I77" s="7">
        <v>0.5</v>
      </c>
      <c r="J77" s="7">
        <v>1114</v>
      </c>
      <c r="K77" s="7">
        <v>1327</v>
      </c>
      <c r="L77" s="7">
        <v>1198</v>
      </c>
      <c r="M77" s="7">
        <v>84</v>
      </c>
      <c r="N77" s="7">
        <v>6.2113592640000004</v>
      </c>
      <c r="O77" s="7">
        <v>50.927999999999997</v>
      </c>
      <c r="P77" s="7">
        <v>477</v>
      </c>
      <c r="Q77" s="7">
        <v>1665</v>
      </c>
      <c r="R77" s="7">
        <v>1010</v>
      </c>
      <c r="S77" s="7">
        <v>11</v>
      </c>
      <c r="T77" s="7">
        <v>247</v>
      </c>
      <c r="U77" s="7">
        <v>14020</v>
      </c>
      <c r="V77" s="7">
        <v>5140</v>
      </c>
      <c r="W77" s="7">
        <v>6296</v>
      </c>
      <c r="X77" s="7">
        <v>0.91700000000000004</v>
      </c>
      <c r="Y77" s="7">
        <v>0.22170000000000001</v>
      </c>
      <c r="Z77" s="7">
        <v>-0.16309999999999999</v>
      </c>
      <c r="AA77" s="7">
        <v>-0.689142857</v>
      </c>
      <c r="AB77" s="7">
        <v>0.13329729700000001</v>
      </c>
      <c r="AC77" s="7">
        <v>4.9320000000000004</v>
      </c>
      <c r="AD77" s="7">
        <v>50.898000000000003</v>
      </c>
      <c r="AE77" s="7">
        <v>9.6830999999999996</v>
      </c>
      <c r="AF77" s="7">
        <v>564</v>
      </c>
      <c r="AG77" s="7">
        <v>610</v>
      </c>
      <c r="AH77" s="7">
        <v>1522</v>
      </c>
      <c r="AI77" s="7">
        <v>1014</v>
      </c>
      <c r="AJ77" s="7">
        <v>4.5999999999999996</v>
      </c>
      <c r="AK77" s="7">
        <v>-2.5099999999999998</v>
      </c>
      <c r="AL77" s="7">
        <v>3.09</v>
      </c>
      <c r="AM77" s="7">
        <v>224</v>
      </c>
      <c r="AN77" s="7">
        <v>0.79139999999999999</v>
      </c>
      <c r="AO77" s="7">
        <v>0.4259</v>
      </c>
      <c r="AP77" s="7">
        <v>2024531.9210000001</v>
      </c>
      <c r="AQ77" s="7">
        <v>738</v>
      </c>
      <c r="AR77" s="7">
        <v>31.334765999999998</v>
      </c>
      <c r="AS77" s="7">
        <v>65.107589719999993</v>
      </c>
      <c r="AT77" s="7">
        <v>96.858909609999998</v>
      </c>
      <c r="AU77" s="7">
        <v>112.45936</v>
      </c>
      <c r="AV77" s="7">
        <v>149.556015</v>
      </c>
      <c r="AW77" s="7">
        <v>269.00353999999999</v>
      </c>
      <c r="AX77" s="7">
        <v>84.448425290000003</v>
      </c>
      <c r="AY77" s="7">
        <v>56.599469999999997</v>
      </c>
      <c r="AZ77" s="7">
        <v>6</v>
      </c>
      <c r="BA77" s="7">
        <v>1</v>
      </c>
      <c r="BB77" s="7">
        <v>6.2113592640000004</v>
      </c>
      <c r="BC77" s="7">
        <f t="shared" si="11"/>
        <v>1329077.293359264</v>
      </c>
      <c r="BD77" s="7">
        <f t="shared" si="12"/>
        <v>0.99999532656280032</v>
      </c>
      <c r="BE77" s="7">
        <f t="shared" si="13"/>
        <v>213974.27286215333</v>
      </c>
      <c r="BF77" s="7">
        <v>0</v>
      </c>
      <c r="BG77" s="7">
        <v>0</v>
      </c>
      <c r="BH77" s="7">
        <v>1</v>
      </c>
      <c r="BI77" s="7">
        <v>1999</v>
      </c>
      <c r="BJ77" s="7" t="s">
        <v>115</v>
      </c>
      <c r="BK77" s="8">
        <v>62</v>
      </c>
      <c r="BL77" s="8" t="b">
        <f>AZ77&lt;7</f>
        <v>1</v>
      </c>
      <c r="BM77" s="8" t="b">
        <f>AND(BL77=TRUE,BF78=0)</f>
        <v>1</v>
      </c>
      <c r="BN77" s="8" t="b">
        <f t="shared" si="14"/>
        <v>0</v>
      </c>
      <c r="BO77" s="8" t="b">
        <f>AND(BN77=TRUE,BF77=0)</f>
        <v>0</v>
      </c>
    </row>
    <row r="78" spans="1:67" x14ac:dyDescent="0.6">
      <c r="A78" s="7">
        <v>77</v>
      </c>
      <c r="B78" s="7">
        <v>-674205.23880000005</v>
      </c>
      <c r="C78" s="7">
        <v>-146.6319359</v>
      </c>
      <c r="D78" s="7">
        <v>61.588248389999997</v>
      </c>
      <c r="E78" s="7">
        <v>1341</v>
      </c>
      <c r="F78" s="7">
        <v>9.6</v>
      </c>
      <c r="G78" s="7">
        <v>9.6</v>
      </c>
      <c r="H78" s="7">
        <v>10.199999999999999</v>
      </c>
      <c r="I78" s="7">
        <v>0.59999939999999996</v>
      </c>
      <c r="J78" s="7">
        <v>512</v>
      </c>
      <c r="K78" s="7">
        <v>552</v>
      </c>
      <c r="L78" s="7">
        <v>471</v>
      </c>
      <c r="M78" s="7">
        <v>-41</v>
      </c>
      <c r="N78" s="7">
        <v>4623787.4850000003</v>
      </c>
      <c r="O78" s="7">
        <v>373.04</v>
      </c>
      <c r="P78" s="7">
        <v>541</v>
      </c>
      <c r="Q78" s="7">
        <v>2893</v>
      </c>
      <c r="R78" s="7">
        <v>1462</v>
      </c>
      <c r="S78" s="7">
        <v>8</v>
      </c>
      <c r="T78" s="7">
        <v>21</v>
      </c>
      <c r="U78" s="7">
        <v>56055</v>
      </c>
      <c r="V78" s="7">
        <v>2611</v>
      </c>
      <c r="W78" s="7">
        <v>6558</v>
      </c>
      <c r="X78" s="7">
        <v>0.73609999999999998</v>
      </c>
      <c r="Y78" s="7">
        <v>0.33169999999999999</v>
      </c>
      <c r="Z78" s="7">
        <v>-0.12870000000000001</v>
      </c>
      <c r="AA78" s="7">
        <v>-0.31157142900000001</v>
      </c>
      <c r="AB78" s="7">
        <v>0.194864865</v>
      </c>
      <c r="AC78" s="7">
        <v>7.21</v>
      </c>
      <c r="AD78" s="7">
        <v>372.98</v>
      </c>
      <c r="AE78" s="7">
        <v>122.33799999999999</v>
      </c>
      <c r="AF78" s="7">
        <v>790</v>
      </c>
      <c r="AG78" s="7">
        <v>613</v>
      </c>
      <c r="AH78" s="7">
        <v>2773</v>
      </c>
      <c r="AI78" s="7">
        <v>1500</v>
      </c>
      <c r="AJ78" s="7">
        <v>3.1</v>
      </c>
      <c r="AK78" s="7">
        <v>-4.93</v>
      </c>
      <c r="AL78" s="7">
        <v>1.62</v>
      </c>
      <c r="AM78" s="7">
        <v>160</v>
      </c>
      <c r="AN78" s="7">
        <v>0.67369999999999997</v>
      </c>
      <c r="AO78" s="7">
        <v>0.18870000000000001</v>
      </c>
      <c r="AP78" s="7">
        <v>18273200.600000001</v>
      </c>
      <c r="AQ78" s="7">
        <v>1799</v>
      </c>
      <c r="AR78" s="7">
        <v>120.97580000000001</v>
      </c>
      <c r="AS78" s="7">
        <v>350.2206726</v>
      </c>
      <c r="AT78" s="7">
        <v>409.4862061</v>
      </c>
      <c r="AU78" s="7">
        <v>407.72050000000002</v>
      </c>
      <c r="AV78" s="7">
        <v>472.35905459999998</v>
      </c>
      <c r="AW78" s="7">
        <v>562.97973999999999</v>
      </c>
      <c r="AX78" s="7">
        <v>122.13838200000001</v>
      </c>
      <c r="AY78" s="7">
        <v>83.181799999999996</v>
      </c>
      <c r="AZ78" s="7">
        <v>2</v>
      </c>
      <c r="BA78" s="7">
        <v>2</v>
      </c>
      <c r="BB78" s="7">
        <v>4623787.4850000003</v>
      </c>
      <c r="BC78" s="7">
        <f t="shared" si="11"/>
        <v>3949582.2462000004</v>
      </c>
      <c r="BD78" s="7">
        <f t="shared" si="12"/>
        <v>-0.17070292420133065</v>
      </c>
      <c r="BE78" s="7">
        <f t="shared" si="13"/>
        <v>-0.14581233263578502</v>
      </c>
      <c r="BF78" s="7">
        <v>0</v>
      </c>
      <c r="BG78" s="7">
        <v>0</v>
      </c>
      <c r="BH78" s="7">
        <v>0</v>
      </c>
      <c r="BI78" s="7">
        <v>0</v>
      </c>
      <c r="BJ78" s="7" t="s">
        <v>116</v>
      </c>
      <c r="BK78" s="8">
        <v>70</v>
      </c>
      <c r="BL78" s="8" t="b">
        <f>AZ78&lt;7</f>
        <v>1</v>
      </c>
      <c r="BM78" s="8" t="b">
        <f>AND(BL78=TRUE,BF79=0)</f>
        <v>1</v>
      </c>
      <c r="BN78" s="8" t="b">
        <f t="shared" si="14"/>
        <v>0</v>
      </c>
      <c r="BO78" s="8" t="b">
        <f>AND(BN78=TRUE,BF78=0)</f>
        <v>0</v>
      </c>
    </row>
    <row r="79" spans="1:67" x14ac:dyDescent="0.6">
      <c r="A79" s="7">
        <v>78</v>
      </c>
      <c r="B79" s="7">
        <v>-1395797.7609999999</v>
      </c>
      <c r="C79" s="7">
        <v>-146.88154320000001</v>
      </c>
      <c r="D79" s="7">
        <v>61.664644150000001</v>
      </c>
      <c r="E79" s="7">
        <v>1833</v>
      </c>
      <c r="F79" s="7">
        <v>9.4</v>
      </c>
      <c r="G79" s="7">
        <v>9.5</v>
      </c>
      <c r="H79" s="7">
        <v>10</v>
      </c>
      <c r="I79" s="7">
        <v>0.60000039999999999</v>
      </c>
      <c r="J79" s="7">
        <v>297</v>
      </c>
      <c r="K79" s="7">
        <v>313</v>
      </c>
      <c r="L79" s="7">
        <v>268</v>
      </c>
      <c r="M79" s="7">
        <v>-29</v>
      </c>
      <c r="N79" s="7">
        <v>2364591.085</v>
      </c>
      <c r="O79" s="7">
        <v>237.89699999999999</v>
      </c>
      <c r="P79" s="7">
        <v>730</v>
      </c>
      <c r="Q79" s="7">
        <v>3663</v>
      </c>
      <c r="R79" s="7">
        <v>1703</v>
      </c>
      <c r="S79" s="7">
        <v>9</v>
      </c>
      <c r="T79" s="7">
        <v>358</v>
      </c>
      <c r="U79" s="7">
        <v>40256</v>
      </c>
      <c r="V79" s="7">
        <v>2211</v>
      </c>
      <c r="W79" s="7">
        <v>7613</v>
      </c>
      <c r="X79" s="7">
        <v>0.76490000000000002</v>
      </c>
      <c r="Y79" s="7">
        <v>0.30930000000000002</v>
      </c>
      <c r="Z79" s="7">
        <v>-0.1472</v>
      </c>
      <c r="AA79" s="7">
        <v>-0.36728571399999999</v>
      </c>
      <c r="AB79" s="7">
        <v>0.18105405399999999</v>
      </c>
      <c r="AC79" s="7">
        <v>6.6989999999999998</v>
      </c>
      <c r="AD79" s="7">
        <v>237.54</v>
      </c>
      <c r="AE79" s="7">
        <v>73.561599999999999</v>
      </c>
      <c r="AF79" s="7">
        <v>885</v>
      </c>
      <c r="AG79" s="7">
        <v>761</v>
      </c>
      <c r="AH79" s="7">
        <v>3541</v>
      </c>
      <c r="AI79" s="7">
        <v>1731</v>
      </c>
      <c r="AJ79" s="7">
        <v>4.9000000000000004</v>
      </c>
      <c r="AK79" s="7">
        <v>-4.9800000000000004</v>
      </c>
      <c r="AL79" s="7">
        <v>1.72</v>
      </c>
      <c r="AM79" s="7">
        <v>177</v>
      </c>
      <c r="AN79" s="7">
        <v>0.67669999999999997</v>
      </c>
      <c r="AO79" s="7">
        <v>0.13070000000000001</v>
      </c>
      <c r="AP79" s="7">
        <v>9250587.7890000008</v>
      </c>
      <c r="AQ79" s="7">
        <v>992</v>
      </c>
      <c r="AR79" s="7">
        <v>262.1875</v>
      </c>
      <c r="AS79" s="7">
        <v>554.4842529</v>
      </c>
      <c r="AT79" s="7">
        <v>665.35751340000002</v>
      </c>
      <c r="AU79" s="7">
        <v>625.5489</v>
      </c>
      <c r="AV79" s="7">
        <v>715.01013179999995</v>
      </c>
      <c r="AW79" s="7">
        <v>809.89813000000004</v>
      </c>
      <c r="AX79" s="7">
        <v>160.52587890000001</v>
      </c>
      <c r="AY79" s="7">
        <v>117.33735</v>
      </c>
      <c r="AZ79" s="7">
        <v>7</v>
      </c>
      <c r="BA79" s="7">
        <v>2</v>
      </c>
      <c r="BB79" s="7">
        <v>2364591.085</v>
      </c>
      <c r="BC79" s="7">
        <f t="shared" si="11"/>
        <v>968793.32400000002</v>
      </c>
      <c r="BD79" s="7">
        <f t="shared" si="12"/>
        <v>-1.4407590622496897</v>
      </c>
      <c r="BE79" s="7">
        <f t="shared" si="13"/>
        <v>-0.59029139112228357</v>
      </c>
      <c r="BF79" s="7">
        <v>0</v>
      </c>
      <c r="BG79" s="7">
        <v>0</v>
      </c>
      <c r="BH79" s="7">
        <v>0</v>
      </c>
      <c r="BI79" s="7">
        <v>0</v>
      </c>
      <c r="BJ79" s="7" t="s">
        <v>117</v>
      </c>
      <c r="BK79" s="8">
        <v>80</v>
      </c>
      <c r="BL79" s="8"/>
      <c r="BM79" s="8"/>
      <c r="BN79" s="8" t="b">
        <f t="shared" si="14"/>
        <v>1</v>
      </c>
      <c r="BO79" s="8"/>
    </row>
    <row r="80" spans="1:67" x14ac:dyDescent="0.6">
      <c r="A80" s="7">
        <v>79</v>
      </c>
      <c r="B80" s="7">
        <v>238026.93530000001</v>
      </c>
      <c r="C80" s="7">
        <v>-142.22974249999999</v>
      </c>
      <c r="D80" s="7">
        <v>62.025090499999997</v>
      </c>
      <c r="E80" s="7">
        <v>1165</v>
      </c>
      <c r="F80" s="7">
        <v>9.1</v>
      </c>
      <c r="G80" s="7">
        <v>9.5</v>
      </c>
      <c r="H80" s="7">
        <v>10</v>
      </c>
      <c r="I80" s="7">
        <v>0.89999960000000001</v>
      </c>
      <c r="J80" s="7">
        <v>73</v>
      </c>
      <c r="K80" s="7">
        <v>62</v>
      </c>
      <c r="L80" s="7">
        <v>50</v>
      </c>
      <c r="M80" s="7">
        <v>-23</v>
      </c>
      <c r="N80" s="7">
        <v>1055660.554</v>
      </c>
      <c r="O80" s="7">
        <v>283.25099999999998</v>
      </c>
      <c r="P80" s="7">
        <v>1064</v>
      </c>
      <c r="Q80" s="7">
        <v>3218</v>
      </c>
      <c r="R80" s="7">
        <v>2379</v>
      </c>
      <c r="S80" s="7">
        <v>13</v>
      </c>
      <c r="T80" s="7">
        <v>11</v>
      </c>
      <c r="U80" s="7">
        <v>33632</v>
      </c>
      <c r="V80" s="7">
        <v>7318</v>
      </c>
      <c r="W80" s="7">
        <v>12401</v>
      </c>
      <c r="X80" s="7">
        <v>5.8999999999999999E-3</v>
      </c>
      <c r="Y80" s="7">
        <v>-0.19650000000000001</v>
      </c>
      <c r="Z80" s="7">
        <v>-0.31900000000000001</v>
      </c>
      <c r="AA80" s="7">
        <v>-0.53</v>
      </c>
      <c r="AB80" s="7">
        <v>-0.23799999999999999</v>
      </c>
      <c r="AC80" s="7">
        <v>-8.8059999999999992</v>
      </c>
      <c r="AD80" s="7">
        <v>283.04000000000002</v>
      </c>
      <c r="AE80" s="7">
        <v>65.529700000000005</v>
      </c>
      <c r="AF80" s="7">
        <v>562</v>
      </c>
      <c r="AG80" s="7">
        <v>1119</v>
      </c>
      <c r="AH80" s="7">
        <v>3099</v>
      </c>
      <c r="AI80" s="7">
        <v>2390</v>
      </c>
      <c r="AJ80" s="7">
        <v>4.2</v>
      </c>
      <c r="AK80" s="7">
        <v>-6.17</v>
      </c>
      <c r="AL80" s="7">
        <v>0.48</v>
      </c>
      <c r="AM80" s="7">
        <v>91</v>
      </c>
      <c r="AN80" s="7">
        <v>0.61770000000000003</v>
      </c>
      <c r="AO80" s="7">
        <v>9.7699999999999995E-2</v>
      </c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>
        <v>1</v>
      </c>
      <c r="BA80" s="7">
        <v>1</v>
      </c>
      <c r="BB80" s="7">
        <v>1055660.554</v>
      </c>
      <c r="BC80" s="7">
        <f t="shared" si="11"/>
        <v>1293687.4893</v>
      </c>
      <c r="BD80" s="7">
        <f t="shared" si="12"/>
        <v>0.18399106219137495</v>
      </c>
      <c r="BE80" s="7">
        <f t="shared" si="13"/>
        <v>0.22547677319010634</v>
      </c>
      <c r="BF80" s="7">
        <v>0</v>
      </c>
      <c r="BG80" s="7">
        <v>0</v>
      </c>
      <c r="BH80" s="7">
        <v>0</v>
      </c>
      <c r="BI80" s="7">
        <v>0</v>
      </c>
      <c r="BJ80" s="7" t="s">
        <v>118</v>
      </c>
      <c r="BK80" s="8">
        <v>224</v>
      </c>
      <c r="BL80" s="8" t="b">
        <f t="shared" ref="BL80:BL86" si="15">AZ80&lt;7</f>
        <v>1</v>
      </c>
      <c r="BM80" s="8" t="b">
        <f>AND(BL80=TRUE,BF81=0)</f>
        <v>1</v>
      </c>
      <c r="BN80" s="8" t="b">
        <f t="shared" si="14"/>
        <v>0</v>
      </c>
      <c r="BO80" s="8" t="b">
        <f>AND(BN80=TRUE,BF80=0)</f>
        <v>0</v>
      </c>
    </row>
    <row r="81" spans="1:67" x14ac:dyDescent="0.6">
      <c r="A81" s="7">
        <v>80</v>
      </c>
      <c r="B81" s="7">
        <v>2195739.7609999999</v>
      </c>
      <c r="C81" s="7">
        <v>-144.51388660000001</v>
      </c>
      <c r="D81" s="7">
        <v>60.516554849999999</v>
      </c>
      <c r="E81" s="7">
        <v>201</v>
      </c>
      <c r="F81" s="7">
        <v>9.8000000000000007</v>
      </c>
      <c r="G81" s="7">
        <v>10.199999999999999</v>
      </c>
      <c r="H81" s="7">
        <v>10.7</v>
      </c>
      <c r="I81" s="7">
        <v>0.89999960000000001</v>
      </c>
      <c r="J81" s="7">
        <v>865</v>
      </c>
      <c r="K81" s="7">
        <v>1128</v>
      </c>
      <c r="L81" s="7">
        <v>929</v>
      </c>
      <c r="M81" s="7">
        <v>64</v>
      </c>
      <c r="N81" s="7">
        <v>2085395.7379999999</v>
      </c>
      <c r="O81" s="7">
        <v>16.097999999999999</v>
      </c>
      <c r="P81" s="7">
        <v>113</v>
      </c>
      <c r="Q81" s="7">
        <v>1586</v>
      </c>
      <c r="R81" s="7">
        <v>872</v>
      </c>
      <c r="S81" s="7">
        <v>17</v>
      </c>
      <c r="T81" s="7">
        <v>268</v>
      </c>
      <c r="U81" s="7">
        <v>9956</v>
      </c>
      <c r="V81" s="7">
        <v>1604</v>
      </c>
      <c r="W81" s="7">
        <v>5514</v>
      </c>
      <c r="X81" s="7">
        <v>0.1018</v>
      </c>
      <c r="Y81" s="7">
        <v>-0.2258</v>
      </c>
      <c r="Z81" s="7">
        <v>-0.39939999999999998</v>
      </c>
      <c r="AA81" s="7">
        <v>-0.91114285699999997</v>
      </c>
      <c r="AB81" s="7">
        <v>-0.31383783799999998</v>
      </c>
      <c r="AC81" s="7">
        <v>-11.612</v>
      </c>
      <c r="AD81" s="7">
        <v>16.099</v>
      </c>
      <c r="AE81" s="7">
        <v>1.109</v>
      </c>
      <c r="AF81" s="7">
        <v>229</v>
      </c>
      <c r="AG81" s="7">
        <v>364</v>
      </c>
      <c r="AH81" s="7">
        <v>1397</v>
      </c>
      <c r="AI81" s="7">
        <v>757</v>
      </c>
      <c r="AJ81" s="7">
        <v>11.5</v>
      </c>
      <c r="AK81" s="7">
        <v>-2.52</v>
      </c>
      <c r="AL81" s="7">
        <v>2.61</v>
      </c>
      <c r="AM81" s="7">
        <v>90</v>
      </c>
      <c r="AN81" s="7">
        <v>0.68559999999999999</v>
      </c>
      <c r="AO81" s="7">
        <v>0.2666</v>
      </c>
      <c r="AP81" s="7">
        <v>1054633.5530000001</v>
      </c>
      <c r="AQ81" s="7">
        <v>1070</v>
      </c>
      <c r="AR81" s="7">
        <v>81.772800000000004</v>
      </c>
      <c r="AS81" s="7">
        <v>165.49390410000001</v>
      </c>
      <c r="AT81" s="7">
        <v>194.91439819999999</v>
      </c>
      <c r="AU81" s="7">
        <v>190.38577000000001</v>
      </c>
      <c r="AV81" s="7">
        <v>218.83830259999999</v>
      </c>
      <c r="AW81" s="7">
        <v>260.51758000000001</v>
      </c>
      <c r="AX81" s="7">
        <v>53.344398499999997</v>
      </c>
      <c r="AY81" s="7">
        <v>36.933036999999999</v>
      </c>
      <c r="AZ81" s="7">
        <v>3</v>
      </c>
      <c r="BA81" s="7">
        <v>1</v>
      </c>
      <c r="BB81" s="7">
        <v>2085395.7379999999</v>
      </c>
      <c r="BC81" s="7">
        <f t="shared" si="11"/>
        <v>4281135.4989999998</v>
      </c>
      <c r="BD81" s="7">
        <f t="shared" si="12"/>
        <v>0.51288723786315271</v>
      </c>
      <c r="BE81" s="7">
        <f t="shared" si="13"/>
        <v>1.052912749838947</v>
      </c>
      <c r="BF81" s="7">
        <v>0</v>
      </c>
      <c r="BG81" s="7">
        <v>0</v>
      </c>
      <c r="BH81" s="7">
        <v>0</v>
      </c>
      <c r="BI81" s="7">
        <v>0</v>
      </c>
      <c r="BJ81" s="7" t="s">
        <v>119</v>
      </c>
      <c r="BK81" s="8">
        <v>28</v>
      </c>
      <c r="BL81" s="8" t="b">
        <f t="shared" si="15"/>
        <v>1</v>
      </c>
      <c r="BM81" s="8" t="b">
        <f>AND(BL81=TRUE,BF82=0)</f>
        <v>1</v>
      </c>
      <c r="BN81" s="8" t="b">
        <f t="shared" si="14"/>
        <v>0</v>
      </c>
      <c r="BO81" s="8" t="b">
        <f>AND(BN81=TRUE,BF81=0)</f>
        <v>0</v>
      </c>
    </row>
    <row r="82" spans="1:67" x14ac:dyDescent="0.6">
      <c r="A82" s="7">
        <v>81</v>
      </c>
      <c r="B82" s="7">
        <v>2032712.1359999999</v>
      </c>
      <c r="C82" s="7">
        <v>-143.2201661</v>
      </c>
      <c r="D82" s="7">
        <v>60.832046220000002</v>
      </c>
      <c r="E82" s="7">
        <v>1036</v>
      </c>
      <c r="F82" s="7">
        <v>9.6999999999999993</v>
      </c>
      <c r="G82" s="7">
        <v>10</v>
      </c>
      <c r="H82" s="7">
        <v>10.5</v>
      </c>
      <c r="I82" s="7">
        <v>0.80000020000000005</v>
      </c>
      <c r="J82" s="7">
        <v>567</v>
      </c>
      <c r="K82" s="7">
        <v>620</v>
      </c>
      <c r="L82" s="7">
        <v>494</v>
      </c>
      <c r="M82" s="7">
        <v>-73</v>
      </c>
      <c r="N82" s="7">
        <v>281704.27120000002</v>
      </c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>
        <v>4</v>
      </c>
      <c r="BA82" s="7">
        <v>3</v>
      </c>
      <c r="BB82" s="7">
        <v>281704.27120000002</v>
      </c>
      <c r="BC82" s="7">
        <f t="shared" si="11"/>
        <v>2314416.4071999998</v>
      </c>
      <c r="BD82" s="7">
        <f t="shared" si="12"/>
        <v>0.87828280584097296</v>
      </c>
      <c r="BE82" s="7">
        <f t="shared" si="13"/>
        <v>7.2157661200559025</v>
      </c>
      <c r="BF82" s="7">
        <v>0</v>
      </c>
      <c r="BG82" s="7">
        <v>0</v>
      </c>
      <c r="BH82" s="7">
        <v>0</v>
      </c>
      <c r="BI82" s="7">
        <v>0</v>
      </c>
      <c r="BJ82" s="7" t="s">
        <v>120</v>
      </c>
      <c r="BK82" s="8">
        <v>92</v>
      </c>
      <c r="BL82" s="8" t="b">
        <f t="shared" si="15"/>
        <v>1</v>
      </c>
      <c r="BM82" s="8" t="b">
        <f>AND(BL82=TRUE,BF83=0)</f>
        <v>1</v>
      </c>
      <c r="BN82" s="8" t="b">
        <f t="shared" si="14"/>
        <v>0</v>
      </c>
      <c r="BO82" s="8" t="b">
        <f>AND(BN82=TRUE,BF82=0)</f>
        <v>0</v>
      </c>
    </row>
    <row r="83" spans="1:67" x14ac:dyDescent="0.6">
      <c r="A83" s="7">
        <v>82</v>
      </c>
      <c r="B83" s="7">
        <v>8447226.0669999998</v>
      </c>
      <c r="C83" s="7">
        <v>-138.065586</v>
      </c>
      <c r="D83" s="7">
        <v>59.67656375</v>
      </c>
      <c r="E83" s="7">
        <v>305</v>
      </c>
      <c r="F83" s="7">
        <v>12.3</v>
      </c>
      <c r="G83" s="7">
        <v>12.6</v>
      </c>
      <c r="H83" s="7">
        <v>13.1</v>
      </c>
      <c r="I83" s="7">
        <v>0.80000020000000005</v>
      </c>
      <c r="J83" s="7">
        <v>340</v>
      </c>
      <c r="K83" s="7">
        <v>358</v>
      </c>
      <c r="L83" s="7">
        <v>334</v>
      </c>
      <c r="M83" s="7">
        <v>-6</v>
      </c>
      <c r="N83" s="7">
        <v>3356815.7779999999</v>
      </c>
      <c r="O83" s="7">
        <v>200.39400000000001</v>
      </c>
      <c r="P83" s="7">
        <v>225</v>
      </c>
      <c r="Q83" s="7">
        <v>2439</v>
      </c>
      <c r="R83" s="7">
        <v>1247</v>
      </c>
      <c r="S83" s="7">
        <v>9</v>
      </c>
      <c r="T83" s="7">
        <v>114</v>
      </c>
      <c r="U83" s="7">
        <v>46070</v>
      </c>
      <c r="V83" s="7">
        <v>10596</v>
      </c>
      <c r="W83" s="7">
        <v>18910</v>
      </c>
      <c r="X83" s="7">
        <v>-0.1714</v>
      </c>
      <c r="Y83" s="7">
        <v>-0.47120000000000001</v>
      </c>
      <c r="Z83" s="7">
        <v>-0.52769999999999995</v>
      </c>
      <c r="AA83" s="7">
        <v>-0.96842857100000002</v>
      </c>
      <c r="AB83" s="7">
        <v>-0.49951351399999999</v>
      </c>
      <c r="AC83" s="7">
        <v>-18.481999999999999</v>
      </c>
      <c r="AD83" s="7">
        <v>200.35</v>
      </c>
      <c r="AE83" s="7">
        <v>61.385800000000003</v>
      </c>
      <c r="AF83" s="7">
        <v>1043</v>
      </c>
      <c r="AG83" s="7">
        <v>250</v>
      </c>
      <c r="AH83" s="7">
        <v>2368</v>
      </c>
      <c r="AI83" s="7">
        <v>1264</v>
      </c>
      <c r="AJ83" s="7">
        <v>4.4000000000000004</v>
      </c>
      <c r="AK83" s="7">
        <v>-7.07</v>
      </c>
      <c r="AL83" s="7">
        <v>1.99</v>
      </c>
      <c r="AM83" s="7">
        <v>147</v>
      </c>
      <c r="AN83" s="7">
        <v>0.87929999999999997</v>
      </c>
      <c r="AO83" s="7">
        <v>0.29430000000000001</v>
      </c>
      <c r="AP83" s="7">
        <v>33767185.700000003</v>
      </c>
      <c r="AQ83" s="7">
        <v>2319</v>
      </c>
      <c r="AR83" s="7">
        <v>150.65552</v>
      </c>
      <c r="AS83" s="7">
        <v>354.74983220000001</v>
      </c>
      <c r="AT83" s="7">
        <v>432.10821529999998</v>
      </c>
      <c r="AU83" s="7">
        <v>421.91924999999998</v>
      </c>
      <c r="AV83" s="7">
        <v>483.3140717</v>
      </c>
      <c r="AW83" s="7">
        <v>650.5702</v>
      </c>
      <c r="AX83" s="7">
        <v>128.56423950000001</v>
      </c>
      <c r="AY83" s="7">
        <v>94.26585</v>
      </c>
      <c r="AZ83" s="7">
        <v>3</v>
      </c>
      <c r="BA83" s="7">
        <v>5</v>
      </c>
      <c r="BB83" s="7">
        <v>3356815.7779999999</v>
      </c>
      <c r="BC83" s="7">
        <f t="shared" si="11"/>
        <v>11804041.844999999</v>
      </c>
      <c r="BD83" s="7">
        <f t="shared" si="12"/>
        <v>0.71562149456273794</v>
      </c>
      <c r="BE83" s="7">
        <f t="shared" si="13"/>
        <v>2.5164401699854015</v>
      </c>
      <c r="BF83" s="7">
        <v>0</v>
      </c>
      <c r="BG83" s="7">
        <v>0</v>
      </c>
      <c r="BH83" s="7">
        <v>0</v>
      </c>
      <c r="BI83" s="7">
        <v>0</v>
      </c>
      <c r="BJ83" s="7" t="s">
        <v>121</v>
      </c>
      <c r="BK83" s="8">
        <v>63</v>
      </c>
      <c r="BL83" s="8" t="b">
        <f t="shared" si="15"/>
        <v>1</v>
      </c>
      <c r="BM83" s="8" t="b">
        <f>AND(BL83=TRUE,BF84=0)</f>
        <v>1</v>
      </c>
      <c r="BN83" s="8" t="b">
        <f t="shared" si="14"/>
        <v>0</v>
      </c>
      <c r="BO83" s="8" t="b">
        <f>AND(BN83=TRUE,BF83=0)</f>
        <v>0</v>
      </c>
    </row>
    <row r="84" spans="1:67" x14ac:dyDescent="0.6">
      <c r="A84" s="7">
        <v>83</v>
      </c>
      <c r="B84" s="7">
        <v>696776.35230000003</v>
      </c>
      <c r="C84" s="7">
        <v>-138.64185320000001</v>
      </c>
      <c r="D84" s="7">
        <v>60.819234960000003</v>
      </c>
      <c r="E84" s="7">
        <v>931</v>
      </c>
      <c r="F84" s="7">
        <v>10.3</v>
      </c>
      <c r="G84" s="7">
        <v>10.6</v>
      </c>
      <c r="H84" s="7">
        <v>11.2</v>
      </c>
      <c r="I84" s="7">
        <v>0.89999960000000001</v>
      </c>
      <c r="J84" s="7">
        <v>167</v>
      </c>
      <c r="K84" s="7">
        <v>166</v>
      </c>
      <c r="L84" s="7">
        <v>150</v>
      </c>
      <c r="M84" s="7">
        <v>-17</v>
      </c>
      <c r="N84" s="7">
        <v>438411.4877</v>
      </c>
      <c r="O84" s="7">
        <v>1053.721</v>
      </c>
      <c r="P84" s="7">
        <v>752</v>
      </c>
      <c r="Q84" s="7">
        <v>3597</v>
      </c>
      <c r="R84" s="7">
        <v>2281</v>
      </c>
      <c r="S84" s="7">
        <v>11</v>
      </c>
      <c r="T84" s="7">
        <v>31</v>
      </c>
      <c r="U84" s="7">
        <v>81627</v>
      </c>
      <c r="V84" s="7">
        <v>7716</v>
      </c>
      <c r="W84" s="7">
        <v>22192</v>
      </c>
      <c r="X84" s="7">
        <v>-6.3700000000000007E-2</v>
      </c>
      <c r="Y84" s="7">
        <v>-0.2571</v>
      </c>
      <c r="Z84" s="7">
        <v>-0.34789999999999999</v>
      </c>
      <c r="AA84" s="7">
        <v>-0.760285714</v>
      </c>
      <c r="AB84" s="7">
        <v>-0.32456756799999997</v>
      </c>
      <c r="AC84" s="7">
        <v>-12.009</v>
      </c>
      <c r="AD84" s="7">
        <v>1054.08</v>
      </c>
      <c r="AE84" s="7">
        <v>343.09370000000001</v>
      </c>
      <c r="AF84" s="7">
        <v>868</v>
      </c>
      <c r="AG84" s="7">
        <v>814</v>
      </c>
      <c r="AH84" s="7">
        <v>3357</v>
      </c>
      <c r="AI84" s="7">
        <v>2308</v>
      </c>
      <c r="AJ84" s="7">
        <v>3.5</v>
      </c>
      <c r="AK84" s="7">
        <v>-8.3000000000000007</v>
      </c>
      <c r="AL84" s="7">
        <v>0.73</v>
      </c>
      <c r="AM84" s="7">
        <v>104</v>
      </c>
      <c r="AN84" s="7">
        <v>0.65029999999999999</v>
      </c>
      <c r="AO84" s="7">
        <v>0.1167</v>
      </c>
      <c r="AP84" s="7">
        <v>37670972.649999999</v>
      </c>
      <c r="AQ84" s="7">
        <v>614</v>
      </c>
      <c r="AR84" s="7">
        <v>130.53027</v>
      </c>
      <c r="AS84" s="7">
        <v>362.80895229999999</v>
      </c>
      <c r="AT84" s="7">
        <v>463.84718320000002</v>
      </c>
      <c r="AU84" s="7">
        <v>458.69666000000001</v>
      </c>
      <c r="AV84" s="7">
        <v>566.02876279999998</v>
      </c>
      <c r="AW84" s="7">
        <v>671.51509999999996</v>
      </c>
      <c r="AX84" s="7">
        <v>203.21981049999999</v>
      </c>
      <c r="AY84" s="7">
        <v>121.56618</v>
      </c>
      <c r="AZ84" s="7">
        <v>5</v>
      </c>
      <c r="BA84" s="7">
        <v>1</v>
      </c>
      <c r="BB84" s="7">
        <v>438411.4877</v>
      </c>
      <c r="BC84" s="7">
        <f t="shared" si="11"/>
        <v>1135187.8400000001</v>
      </c>
      <c r="BD84" s="7">
        <f t="shared" si="12"/>
        <v>0.61379828760322175</v>
      </c>
      <c r="BE84" s="7">
        <f t="shared" si="13"/>
        <v>1.5893204714033322</v>
      </c>
      <c r="BF84" s="7">
        <v>0</v>
      </c>
      <c r="BG84" s="7">
        <v>0</v>
      </c>
      <c r="BH84" s="7">
        <v>0</v>
      </c>
      <c r="BI84" s="7">
        <v>0</v>
      </c>
      <c r="BJ84" s="7" t="s">
        <v>122</v>
      </c>
      <c r="BK84" s="8">
        <v>158</v>
      </c>
      <c r="BL84" s="8" t="b">
        <f t="shared" si="15"/>
        <v>1</v>
      </c>
      <c r="BM84" s="8" t="b">
        <f>AND(BL84=TRUE,BF85=0)</f>
        <v>1</v>
      </c>
      <c r="BN84" s="8" t="b">
        <f t="shared" si="14"/>
        <v>0</v>
      </c>
      <c r="BO84" s="8" t="b">
        <f>AND(BN84=TRUE,BF84=0)</f>
        <v>0</v>
      </c>
    </row>
    <row r="85" spans="1:67" x14ac:dyDescent="0.6">
      <c r="A85" s="7">
        <v>84</v>
      </c>
      <c r="B85" s="7">
        <v>17008411.039999999</v>
      </c>
      <c r="C85" s="7">
        <v>-138.0210118</v>
      </c>
      <c r="D85" s="7">
        <v>60.280759889999999</v>
      </c>
      <c r="E85" s="7">
        <v>565</v>
      </c>
      <c r="F85" s="7">
        <v>11.3</v>
      </c>
      <c r="G85" s="7">
        <v>11.4</v>
      </c>
      <c r="H85" s="7">
        <v>12</v>
      </c>
      <c r="I85" s="7">
        <v>0.69999979999999995</v>
      </c>
      <c r="J85" s="7">
        <v>328</v>
      </c>
      <c r="K85" s="7">
        <v>335</v>
      </c>
      <c r="L85" s="7">
        <v>313</v>
      </c>
      <c r="M85" s="7">
        <v>-15</v>
      </c>
      <c r="N85" s="7">
        <v>2504257.9750000001</v>
      </c>
      <c r="O85" s="7">
        <v>582.83000000000004</v>
      </c>
      <c r="P85" s="7">
        <v>475</v>
      </c>
      <c r="Q85" s="7">
        <v>4124</v>
      </c>
      <c r="R85" s="7">
        <v>1556</v>
      </c>
      <c r="S85" s="7">
        <v>11</v>
      </c>
      <c r="T85" s="7">
        <v>61</v>
      </c>
      <c r="U85" s="7">
        <v>66222</v>
      </c>
      <c r="V85" s="7">
        <v>10596</v>
      </c>
      <c r="W85" s="7">
        <v>18910</v>
      </c>
      <c r="X85" s="7">
        <v>5.1799999999999999E-2</v>
      </c>
      <c r="Y85" s="7">
        <v>-0.27150000000000002</v>
      </c>
      <c r="Z85" s="7">
        <v>-0.33629999999999999</v>
      </c>
      <c r="AA85" s="7">
        <v>-0.96942857100000002</v>
      </c>
      <c r="AB85" s="7">
        <v>-0.33367567599999998</v>
      </c>
      <c r="AC85" s="7">
        <v>-12.346</v>
      </c>
      <c r="AD85" s="7">
        <v>583.02</v>
      </c>
      <c r="AE85" s="7">
        <v>183.07900000000001</v>
      </c>
      <c r="AF85" s="7">
        <v>861</v>
      </c>
      <c r="AG85" s="7">
        <v>516</v>
      </c>
      <c r="AH85" s="7">
        <v>4162</v>
      </c>
      <c r="AI85" s="7">
        <v>1583</v>
      </c>
      <c r="AJ85" s="7">
        <v>5.7</v>
      </c>
      <c r="AK85" s="7">
        <v>-8.5500000000000007</v>
      </c>
      <c r="AL85" s="7">
        <v>1.75</v>
      </c>
      <c r="AM85" s="7">
        <v>100</v>
      </c>
      <c r="AN85" s="7">
        <v>0.84179999999999999</v>
      </c>
      <c r="AO85" s="7">
        <v>8.9499999999999996E-2</v>
      </c>
      <c r="AP85" s="7">
        <v>34518982.740000002</v>
      </c>
      <c r="AQ85" s="7">
        <v>2056</v>
      </c>
      <c r="AR85" s="7">
        <v>67.070670000000007</v>
      </c>
      <c r="AS85" s="7">
        <v>308.18698119999999</v>
      </c>
      <c r="AT85" s="7">
        <v>395.69303889999998</v>
      </c>
      <c r="AU85" s="7">
        <v>388.38092</v>
      </c>
      <c r="AV85" s="7">
        <v>477.02953339999999</v>
      </c>
      <c r="AW85" s="7">
        <v>601.76880000000006</v>
      </c>
      <c r="AX85" s="7">
        <v>168.8425522</v>
      </c>
      <c r="AY85" s="7">
        <v>110.02585999999999</v>
      </c>
      <c r="AZ85" s="7">
        <v>4</v>
      </c>
      <c r="BA85" s="7">
        <v>3</v>
      </c>
      <c r="BB85" s="7">
        <v>2504257.9750000001</v>
      </c>
      <c r="BC85" s="7">
        <f t="shared" si="11"/>
        <v>19512669.015000001</v>
      </c>
      <c r="BD85" s="7">
        <f t="shared" si="12"/>
        <v>0.87165989577976755</v>
      </c>
      <c r="BE85" s="7">
        <f t="shared" si="13"/>
        <v>6.7917966957857043</v>
      </c>
      <c r="BF85" s="7">
        <v>0</v>
      </c>
      <c r="BG85" s="7">
        <v>0</v>
      </c>
      <c r="BH85" s="7">
        <v>0</v>
      </c>
      <c r="BI85" s="7">
        <v>0</v>
      </c>
      <c r="BJ85" s="7" t="s">
        <v>123</v>
      </c>
      <c r="BK85" s="8">
        <v>124</v>
      </c>
      <c r="BL85" s="8" t="b">
        <f t="shared" si="15"/>
        <v>1</v>
      </c>
      <c r="BM85" s="8" t="b">
        <f>AND(BL85=TRUE,BF86=0)</f>
        <v>1</v>
      </c>
      <c r="BN85" s="8" t="b">
        <f t="shared" si="14"/>
        <v>0</v>
      </c>
      <c r="BO85" s="8" t="b">
        <f>AND(BN85=TRUE,BF85=0)</f>
        <v>0</v>
      </c>
    </row>
    <row r="86" spans="1:67" x14ac:dyDescent="0.6">
      <c r="A86" s="7">
        <v>85</v>
      </c>
      <c r="B86" s="7">
        <v>-1707094.5619999999</v>
      </c>
      <c r="C86" s="7">
        <v>-136.6844753</v>
      </c>
      <c r="D86" s="7">
        <v>58.362280740000003</v>
      </c>
      <c r="E86" s="7">
        <v>112</v>
      </c>
      <c r="F86" s="7">
        <v>10.9</v>
      </c>
      <c r="G86" s="7">
        <v>11.3</v>
      </c>
      <c r="H86" s="7">
        <v>11.8</v>
      </c>
      <c r="I86" s="7">
        <v>0.90000060000000004</v>
      </c>
      <c r="J86" s="7">
        <v>846</v>
      </c>
      <c r="K86" s="7">
        <v>911</v>
      </c>
      <c r="L86" s="7">
        <v>925</v>
      </c>
      <c r="M86" s="7">
        <v>79</v>
      </c>
      <c r="N86" s="7">
        <v>3185283.2459999998</v>
      </c>
      <c r="O86" s="7">
        <v>549.28599999999994</v>
      </c>
      <c r="P86" s="7">
        <v>12</v>
      </c>
      <c r="Q86" s="7">
        <v>3161</v>
      </c>
      <c r="R86" s="7">
        <v>739</v>
      </c>
      <c r="S86" s="7">
        <v>6</v>
      </c>
      <c r="T86" s="7">
        <v>132</v>
      </c>
      <c r="U86" s="7">
        <v>54535</v>
      </c>
      <c r="V86" s="7">
        <v>7476</v>
      </c>
      <c r="W86" s="7">
        <v>12864</v>
      </c>
      <c r="X86" s="7">
        <v>1.2415</v>
      </c>
      <c r="Y86" s="7">
        <v>1.2851999999999999</v>
      </c>
      <c r="Z86" s="7">
        <v>1.2846</v>
      </c>
      <c r="AA86" s="7">
        <v>0.90357142899999998</v>
      </c>
      <c r="AB86" s="7">
        <v>1.2010270270000001</v>
      </c>
      <c r="AC86" s="7">
        <v>44.438000000000002</v>
      </c>
      <c r="AD86" s="7">
        <v>549.08000000000004</v>
      </c>
      <c r="AE86" s="7">
        <v>208.31739999999999</v>
      </c>
      <c r="AF86" s="7">
        <v>885</v>
      </c>
      <c r="AG86" s="7">
        <v>0</v>
      </c>
      <c r="AH86" s="7">
        <v>2999</v>
      </c>
      <c r="AI86" s="7">
        <v>760</v>
      </c>
      <c r="AJ86" s="7">
        <v>3.6</v>
      </c>
      <c r="AK86" s="7">
        <v>-6.26</v>
      </c>
      <c r="AL86" s="7">
        <v>4.4800000000000004</v>
      </c>
      <c r="AM86" s="7">
        <v>141</v>
      </c>
      <c r="AN86" s="7">
        <v>1.3132999999999999</v>
      </c>
      <c r="AO86" s="7">
        <v>0.35310000000000002</v>
      </c>
      <c r="AP86" s="7">
        <v>28205152.190000001</v>
      </c>
      <c r="AQ86" s="7">
        <v>2870</v>
      </c>
      <c r="AR86" s="7">
        <v>162.21689000000001</v>
      </c>
      <c r="AS86" s="7">
        <v>357.89095309999999</v>
      </c>
      <c r="AT86" s="7">
        <v>456.46545409999999</v>
      </c>
      <c r="AU86" s="7">
        <v>452.77172999999999</v>
      </c>
      <c r="AV86" s="7">
        <v>568.96582030000002</v>
      </c>
      <c r="AW86" s="7">
        <v>661.89400000000001</v>
      </c>
      <c r="AX86" s="7">
        <v>211.0748672</v>
      </c>
      <c r="AY86" s="7">
        <v>124.20102</v>
      </c>
      <c r="AZ86" s="7">
        <v>1</v>
      </c>
      <c r="BA86" s="7">
        <v>2</v>
      </c>
      <c r="BB86" s="7">
        <v>3185283.2459999998</v>
      </c>
      <c r="BC86" s="7">
        <f t="shared" si="11"/>
        <v>1478188.6839999999</v>
      </c>
      <c r="BD86" s="7">
        <f t="shared" si="12"/>
        <v>-1.1548556557614671</v>
      </c>
      <c r="BE86" s="7">
        <f t="shared" si="13"/>
        <v>-0.53593179323808238</v>
      </c>
      <c r="BF86" s="7">
        <v>0</v>
      </c>
      <c r="BG86" s="7">
        <v>0</v>
      </c>
      <c r="BH86" s="7">
        <v>0</v>
      </c>
      <c r="BI86" s="7">
        <v>0</v>
      </c>
      <c r="BJ86" s="7" t="s">
        <v>124</v>
      </c>
      <c r="BK86" s="8">
        <v>13</v>
      </c>
      <c r="BL86" s="8" t="b">
        <f t="shared" si="15"/>
        <v>1</v>
      </c>
      <c r="BM86" s="8" t="b">
        <f>AND(BL86=TRUE,BF87=0)</f>
        <v>1</v>
      </c>
      <c r="BN86" s="8" t="b">
        <f t="shared" si="14"/>
        <v>0</v>
      </c>
      <c r="BO86" s="8" t="b">
        <f>AND(BN86=TRUE,BF86=0)</f>
        <v>0</v>
      </c>
    </row>
    <row r="87" spans="1:67" x14ac:dyDescent="0.6">
      <c r="A87" s="7">
        <v>86</v>
      </c>
      <c r="B87" s="7">
        <v>54562.626259999997</v>
      </c>
      <c r="C87" s="7">
        <v>-137.250767</v>
      </c>
      <c r="D87" s="7">
        <v>59.306570039999997</v>
      </c>
      <c r="E87" s="7">
        <v>1224</v>
      </c>
      <c r="F87" s="7">
        <v>9.1</v>
      </c>
      <c r="G87" s="7">
        <v>9.4</v>
      </c>
      <c r="H87" s="7">
        <v>9.9</v>
      </c>
      <c r="I87" s="7">
        <v>0.79999924</v>
      </c>
      <c r="J87" s="7">
        <v>776</v>
      </c>
      <c r="K87" s="7">
        <v>803</v>
      </c>
      <c r="L87" s="7">
        <v>794</v>
      </c>
      <c r="M87" s="7">
        <v>18</v>
      </c>
      <c r="N87" s="7">
        <v>30271.670010000002</v>
      </c>
      <c r="O87" s="7">
        <v>64.522999999999996</v>
      </c>
      <c r="P87" s="7">
        <v>821</v>
      </c>
      <c r="Q87" s="7">
        <v>2211</v>
      </c>
      <c r="R87" s="7">
        <v>1674</v>
      </c>
      <c r="S87" s="7">
        <v>9</v>
      </c>
      <c r="T87" s="7">
        <v>284</v>
      </c>
      <c r="U87" s="7">
        <v>19382</v>
      </c>
      <c r="V87" s="7">
        <v>2802</v>
      </c>
      <c r="W87" s="7">
        <v>7493</v>
      </c>
      <c r="X87" s="7">
        <v>-5.74E-2</v>
      </c>
      <c r="Y87" s="7">
        <v>-0.62819999999999998</v>
      </c>
      <c r="Z87" s="7">
        <v>-0.35410000000000003</v>
      </c>
      <c r="AA87" s="7">
        <v>-1.0377142859999999</v>
      </c>
      <c r="AB87" s="7">
        <v>-0.47732432400000002</v>
      </c>
      <c r="AC87" s="7">
        <v>-17.661000000000001</v>
      </c>
      <c r="AD87" s="7">
        <v>64.486999999999995</v>
      </c>
      <c r="AE87" s="7">
        <v>10.2933</v>
      </c>
      <c r="AF87" s="7">
        <v>581</v>
      </c>
      <c r="AG87" s="7">
        <v>183</v>
      </c>
      <c r="AH87" s="7">
        <v>2070</v>
      </c>
      <c r="AI87" s="7">
        <v>1545</v>
      </c>
      <c r="AJ87" s="7">
        <v>6.3</v>
      </c>
      <c r="AK87" s="7">
        <v>-15.96</v>
      </c>
      <c r="AL87" s="7">
        <v>1.28</v>
      </c>
      <c r="AM87" s="7">
        <v>36</v>
      </c>
      <c r="AN87" s="7">
        <v>1.1879999999999999</v>
      </c>
      <c r="AO87" s="7">
        <v>0.34670000000000001</v>
      </c>
      <c r="AP87" s="7">
        <v>2107890.1069999998</v>
      </c>
      <c r="AQ87" s="7">
        <v>542</v>
      </c>
      <c r="AR87" s="7">
        <v>184.44478000000001</v>
      </c>
      <c r="AS87" s="7">
        <v>405.90944669999999</v>
      </c>
      <c r="AT87" s="7">
        <v>435.18812559999998</v>
      </c>
      <c r="AU87" s="7">
        <v>422.22388000000001</v>
      </c>
      <c r="AV87" s="7">
        <v>459.16353609999999</v>
      </c>
      <c r="AW87" s="7">
        <v>475.35939999999999</v>
      </c>
      <c r="AX87" s="7">
        <v>53.254089360000002</v>
      </c>
      <c r="AY87" s="7">
        <v>52.550735000000003</v>
      </c>
      <c r="AZ87" s="7">
        <v>7</v>
      </c>
      <c r="BA87" s="7">
        <v>7</v>
      </c>
      <c r="BB87" s="7">
        <v>30271.670010000002</v>
      </c>
      <c r="BC87" s="7">
        <f t="shared" si="11"/>
        <v>84834.296269999992</v>
      </c>
      <c r="BD87" s="7">
        <f t="shared" si="12"/>
        <v>0.64316707580557853</v>
      </c>
      <c r="BE87" s="7">
        <f t="shared" si="13"/>
        <v>1.8024319848219694</v>
      </c>
      <c r="BF87" s="7">
        <v>0</v>
      </c>
      <c r="BG87" s="7">
        <v>0</v>
      </c>
      <c r="BH87" s="7">
        <v>0</v>
      </c>
      <c r="BI87" s="7">
        <v>0</v>
      </c>
      <c r="BJ87" s="7" t="s">
        <v>125</v>
      </c>
      <c r="BK87" s="8">
        <v>61</v>
      </c>
      <c r="BL87" s="8"/>
      <c r="BM87" s="8"/>
      <c r="BN87" s="8" t="b">
        <f t="shared" si="14"/>
        <v>1</v>
      </c>
      <c r="BO87" s="8"/>
    </row>
    <row r="88" spans="1:67" x14ac:dyDescent="0.6">
      <c r="A88" s="7">
        <v>87</v>
      </c>
      <c r="B88" s="7">
        <v>338643.89230000001</v>
      </c>
      <c r="C88" s="7">
        <v>-135.79448350000001</v>
      </c>
      <c r="D88" s="7">
        <v>59.232618770000002</v>
      </c>
      <c r="E88" s="7">
        <v>173</v>
      </c>
      <c r="F88" s="7">
        <v>11.6</v>
      </c>
      <c r="G88" s="7">
        <v>12.1</v>
      </c>
      <c r="H88" s="7">
        <v>12.5</v>
      </c>
      <c r="I88" s="7">
        <v>0.89999960000000001</v>
      </c>
      <c r="J88" s="7">
        <v>311</v>
      </c>
      <c r="K88" s="7">
        <v>300</v>
      </c>
      <c r="L88" s="7">
        <v>326</v>
      </c>
      <c r="M88" s="7">
        <v>15</v>
      </c>
      <c r="N88" s="7">
        <v>199611.3187</v>
      </c>
      <c r="O88" s="7">
        <v>16.268999999999998</v>
      </c>
      <c r="P88" s="7">
        <v>157</v>
      </c>
      <c r="Q88" s="7">
        <v>2231</v>
      </c>
      <c r="R88" s="7">
        <v>1354</v>
      </c>
      <c r="S88" s="7">
        <v>18</v>
      </c>
      <c r="T88" s="7">
        <v>4</v>
      </c>
      <c r="U88" s="7">
        <v>11441</v>
      </c>
      <c r="V88" s="7">
        <v>1041</v>
      </c>
      <c r="W88" s="7">
        <v>3293</v>
      </c>
      <c r="X88" s="7">
        <v>-0.37909999999999999</v>
      </c>
      <c r="Y88" s="7">
        <v>-0.80269999999999997</v>
      </c>
      <c r="Z88" s="7">
        <v>-0.4672</v>
      </c>
      <c r="AA88" s="7">
        <v>-1.0627142860000001</v>
      </c>
      <c r="AB88" s="7">
        <v>-0.64672973</v>
      </c>
      <c r="AC88" s="7">
        <v>-23.928999999999998</v>
      </c>
      <c r="AD88" s="7">
        <v>16.257999999999999</v>
      </c>
      <c r="AE88" s="7">
        <v>1.5986</v>
      </c>
      <c r="AF88" s="7">
        <v>252</v>
      </c>
      <c r="AG88" s="7">
        <v>182</v>
      </c>
      <c r="AH88" s="7">
        <v>2191</v>
      </c>
      <c r="AI88" s="7">
        <v>1361</v>
      </c>
      <c r="AJ88" s="7">
        <v>14.6</v>
      </c>
      <c r="AK88" s="7">
        <v>-8.52</v>
      </c>
      <c r="AL88" s="7">
        <v>2.06</v>
      </c>
      <c r="AM88" s="7">
        <v>29</v>
      </c>
      <c r="AN88" s="7">
        <v>0.87090000000000001</v>
      </c>
      <c r="AO88" s="7">
        <v>0.30580000000000002</v>
      </c>
      <c r="AP88" s="7">
        <v>762050.59450000001</v>
      </c>
      <c r="AQ88" s="7">
        <v>1276</v>
      </c>
      <c r="AR88" s="7">
        <v>36.918590000000002</v>
      </c>
      <c r="AS88" s="7">
        <v>102.5933952</v>
      </c>
      <c r="AT88" s="7">
        <v>133.91979979999999</v>
      </c>
      <c r="AU88" s="7">
        <v>130.85269</v>
      </c>
      <c r="AV88" s="7">
        <v>161.2632141</v>
      </c>
      <c r="AW88" s="7">
        <v>211.8545</v>
      </c>
      <c r="AX88" s="7">
        <v>58.669818880000001</v>
      </c>
      <c r="AY88" s="7">
        <v>36.365749999999998</v>
      </c>
      <c r="AZ88" s="7">
        <v>4</v>
      </c>
      <c r="BA88" s="7">
        <v>1</v>
      </c>
      <c r="BB88" s="7">
        <v>199611.3187</v>
      </c>
      <c r="BC88" s="7">
        <f t="shared" si="11"/>
        <v>538255.21100000001</v>
      </c>
      <c r="BD88" s="7">
        <f t="shared" si="12"/>
        <v>0.62915116357322176</v>
      </c>
      <c r="BE88" s="7">
        <f t="shared" si="13"/>
        <v>1.6965164826597581</v>
      </c>
      <c r="BF88" s="7">
        <v>0</v>
      </c>
      <c r="BG88" s="7">
        <v>0</v>
      </c>
      <c r="BH88" s="7">
        <v>0</v>
      </c>
      <c r="BI88" s="7">
        <v>0</v>
      </c>
      <c r="BJ88" s="7" t="s">
        <v>126</v>
      </c>
      <c r="BK88" s="8">
        <v>120</v>
      </c>
      <c r="BL88" s="8" t="b">
        <f t="shared" ref="BL88:BL93" si="16">AZ88&lt;7</f>
        <v>1</v>
      </c>
      <c r="BM88" s="8" t="b">
        <f>AND(BL88=TRUE,BF89=0)</f>
        <v>0</v>
      </c>
      <c r="BN88" s="8" t="b">
        <f t="shared" si="14"/>
        <v>0</v>
      </c>
      <c r="BO88" s="8" t="b">
        <f>AND(BN88=TRUE,BF88=0)</f>
        <v>0</v>
      </c>
    </row>
    <row r="89" spans="1:67" x14ac:dyDescent="0.6">
      <c r="A89" s="7">
        <v>88</v>
      </c>
      <c r="B89" s="7">
        <v>-92244.080459999997</v>
      </c>
      <c r="C89" s="7">
        <v>-133.95667019999999</v>
      </c>
      <c r="D89" s="7">
        <v>59.057436449999997</v>
      </c>
      <c r="E89" s="7">
        <v>909</v>
      </c>
      <c r="F89" s="7">
        <v>8.5</v>
      </c>
      <c r="G89" s="7">
        <v>9.1</v>
      </c>
      <c r="H89" s="7">
        <v>9.4</v>
      </c>
      <c r="I89" s="7">
        <v>0.89999960000000001</v>
      </c>
      <c r="J89" s="7">
        <v>599</v>
      </c>
      <c r="K89" s="7">
        <v>576</v>
      </c>
      <c r="L89" s="7">
        <v>604</v>
      </c>
      <c r="M89" s="7">
        <v>5</v>
      </c>
      <c r="N89" s="7">
        <v>1058769.115</v>
      </c>
      <c r="O89" s="7">
        <v>86.656000000000006</v>
      </c>
      <c r="P89" s="7">
        <v>873</v>
      </c>
      <c r="Q89" s="7">
        <v>2236</v>
      </c>
      <c r="R89" s="7">
        <v>1768</v>
      </c>
      <c r="S89" s="7">
        <v>4</v>
      </c>
      <c r="T89" s="7">
        <v>359</v>
      </c>
      <c r="U89" s="7">
        <v>30019</v>
      </c>
      <c r="V89" s="7">
        <v>3417</v>
      </c>
      <c r="W89" s="7">
        <v>10024</v>
      </c>
      <c r="X89" s="7">
        <v>-0.48249999999999998</v>
      </c>
      <c r="Y89" s="7">
        <v>-0.92569999999999997</v>
      </c>
      <c r="Z89" s="7">
        <v>-0.42770000000000002</v>
      </c>
      <c r="AA89" s="7">
        <v>-1.1692857139999999</v>
      </c>
      <c r="AB89" s="7">
        <v>-0.71740540500000005</v>
      </c>
      <c r="AC89" s="7">
        <v>-26.544</v>
      </c>
      <c r="AD89" s="7">
        <v>86.644999999999996</v>
      </c>
      <c r="AE89" s="7">
        <v>27.003499999999999</v>
      </c>
      <c r="AF89" s="7">
        <v>653</v>
      </c>
      <c r="AG89" s="7">
        <v>930</v>
      </c>
      <c r="AH89" s="7">
        <v>2193</v>
      </c>
      <c r="AI89" s="7">
        <v>1786</v>
      </c>
      <c r="AJ89" s="7">
        <v>2.5</v>
      </c>
      <c r="AK89" s="7">
        <v>-6.66</v>
      </c>
      <c r="AL89" s="7">
        <v>1.44</v>
      </c>
      <c r="AM89" s="7">
        <v>98</v>
      </c>
      <c r="AN89" s="7">
        <v>0.80940000000000001</v>
      </c>
      <c r="AO89" s="7">
        <v>0.27</v>
      </c>
      <c r="AP89" s="7">
        <v>1440127.334</v>
      </c>
      <c r="AQ89" s="7">
        <v>641</v>
      </c>
      <c r="AR89" s="7">
        <v>58.728558</v>
      </c>
      <c r="AS89" s="7">
        <v>112.5282898</v>
      </c>
      <c r="AT89" s="7">
        <v>134.22805790000001</v>
      </c>
      <c r="AU89" s="7">
        <v>130.43045000000001</v>
      </c>
      <c r="AV89" s="7">
        <v>151.00302120000001</v>
      </c>
      <c r="AW89" s="7">
        <v>168.52348000000001</v>
      </c>
      <c r="AX89" s="7">
        <v>38.47473145</v>
      </c>
      <c r="AY89" s="7">
        <v>25.556039999999999</v>
      </c>
      <c r="AZ89" s="7">
        <v>5</v>
      </c>
      <c r="BA89" s="7">
        <v>7</v>
      </c>
      <c r="BB89" s="7">
        <v>1058769.115</v>
      </c>
      <c r="BC89" s="7">
        <f t="shared" si="11"/>
        <v>966525.03454000002</v>
      </c>
      <c r="BD89" s="7">
        <f t="shared" si="12"/>
        <v>-9.5438894145045972E-2</v>
      </c>
      <c r="BE89" s="7">
        <f t="shared" si="13"/>
        <v>-8.7123886740878315E-2</v>
      </c>
      <c r="BF89" s="7">
        <v>1</v>
      </c>
      <c r="BG89" s="7">
        <v>0</v>
      </c>
      <c r="BH89" s="7">
        <v>0</v>
      </c>
      <c r="BI89" s="7">
        <v>0</v>
      </c>
      <c r="BJ89" s="7" t="s">
        <v>127</v>
      </c>
      <c r="BK89" s="8">
        <v>187</v>
      </c>
      <c r="BL89" s="8" t="b">
        <f t="shared" si="16"/>
        <v>1</v>
      </c>
      <c r="BM89" s="8" t="b">
        <f>AND(BL89=TRUE,BF90=0)</f>
        <v>1</v>
      </c>
      <c r="BN89" s="8" t="b">
        <f t="shared" si="14"/>
        <v>0</v>
      </c>
      <c r="BO89" s="8" t="b">
        <f>AND(BN89=TRUE,BF89=0)</f>
        <v>0</v>
      </c>
    </row>
    <row r="90" spans="1:67" x14ac:dyDescent="0.6">
      <c r="A90" s="7">
        <v>89</v>
      </c>
      <c r="B90" s="7">
        <v>1280681.7239999999</v>
      </c>
      <c r="C90" s="7">
        <v>-133.6433834</v>
      </c>
      <c r="D90" s="7">
        <v>58.502230320000002</v>
      </c>
      <c r="E90" s="7">
        <v>208</v>
      </c>
      <c r="F90" s="7">
        <v>12</v>
      </c>
      <c r="G90" s="7">
        <v>12.6</v>
      </c>
      <c r="H90" s="7">
        <v>12.9</v>
      </c>
      <c r="I90" s="7">
        <v>0.89999960000000001</v>
      </c>
      <c r="J90" s="7">
        <v>455</v>
      </c>
      <c r="K90" s="7">
        <v>445</v>
      </c>
      <c r="L90" s="7">
        <v>465</v>
      </c>
      <c r="M90" s="7">
        <v>10</v>
      </c>
      <c r="N90" s="7">
        <v>4130870.9920000001</v>
      </c>
      <c r="O90" s="7">
        <v>139.69800000000001</v>
      </c>
      <c r="P90" s="7">
        <v>57</v>
      </c>
      <c r="Q90" s="7">
        <v>2263</v>
      </c>
      <c r="R90" s="7">
        <v>1371</v>
      </c>
      <c r="S90" s="7">
        <v>10</v>
      </c>
      <c r="T90" s="7">
        <v>307</v>
      </c>
      <c r="U90" s="7">
        <v>32020</v>
      </c>
      <c r="V90" s="7">
        <v>2353</v>
      </c>
      <c r="W90" s="7">
        <v>9174</v>
      </c>
      <c r="X90" s="7">
        <v>-0.43709999999999999</v>
      </c>
      <c r="Y90" s="7">
        <v>-0.71930000000000005</v>
      </c>
      <c r="Z90" s="7">
        <v>-0.44109999999999999</v>
      </c>
      <c r="AA90" s="7">
        <v>-1.2108571429999999</v>
      </c>
      <c r="AB90" s="7">
        <v>-0.66083783799999996</v>
      </c>
      <c r="AC90" s="7">
        <v>-24.451000000000001</v>
      </c>
      <c r="AD90" s="7">
        <v>139.68799999999999</v>
      </c>
      <c r="AE90" s="7">
        <v>30.575700000000001</v>
      </c>
      <c r="AF90" s="7">
        <v>560</v>
      </c>
      <c r="AG90" s="7">
        <v>275</v>
      </c>
      <c r="AH90" s="7">
        <v>2178</v>
      </c>
      <c r="AI90" s="7">
        <v>1396</v>
      </c>
      <c r="AJ90" s="7">
        <v>5.3</v>
      </c>
      <c r="AK90" s="7">
        <v>-8.89</v>
      </c>
      <c r="AL90" s="7">
        <v>2.0299999999999998</v>
      </c>
      <c r="AM90" s="7">
        <v>62</v>
      </c>
      <c r="AN90" s="7">
        <v>0.89590000000000003</v>
      </c>
      <c r="AO90" s="7">
        <v>0.32800000000000001</v>
      </c>
      <c r="AP90" s="7">
        <v>7962746.2290000003</v>
      </c>
      <c r="AQ90" s="7">
        <v>2421</v>
      </c>
      <c r="AR90" s="7">
        <v>81.994309999999999</v>
      </c>
      <c r="AS90" s="7">
        <v>278.41455079999997</v>
      </c>
      <c r="AT90" s="7">
        <v>353.3583984</v>
      </c>
      <c r="AU90" s="7">
        <v>356.45389999999998</v>
      </c>
      <c r="AV90" s="7">
        <v>433.75335689999997</v>
      </c>
      <c r="AW90" s="7">
        <v>575.6567</v>
      </c>
      <c r="AX90" s="7">
        <v>155.33880619999999</v>
      </c>
      <c r="AY90" s="7">
        <v>100.37469</v>
      </c>
      <c r="AZ90" s="7">
        <v>3</v>
      </c>
      <c r="BA90" s="7">
        <v>1</v>
      </c>
      <c r="BB90" s="7">
        <v>4130870.9920000001</v>
      </c>
      <c r="BC90" s="7">
        <f t="shared" si="11"/>
        <v>5411552.716</v>
      </c>
      <c r="BD90" s="7">
        <f t="shared" si="12"/>
        <v>0.23665698020708331</v>
      </c>
      <c r="BE90" s="7">
        <f t="shared" si="13"/>
        <v>0.31002704429167993</v>
      </c>
      <c r="BF90" s="7">
        <v>0</v>
      </c>
      <c r="BG90" s="7">
        <v>0</v>
      </c>
      <c r="BH90" s="7">
        <v>0</v>
      </c>
      <c r="BI90" s="7">
        <v>0</v>
      </c>
      <c r="BJ90" s="7" t="s">
        <v>128</v>
      </c>
      <c r="BK90" s="8">
        <v>168</v>
      </c>
      <c r="BL90" s="8" t="b">
        <f t="shared" si="16"/>
        <v>1</v>
      </c>
      <c r="BM90" s="8" t="b">
        <f>AND(BL90=TRUE,BF91=0)</f>
        <v>1</v>
      </c>
      <c r="BN90" s="8" t="b">
        <f t="shared" si="14"/>
        <v>0</v>
      </c>
      <c r="BO90" s="8" t="b">
        <f>AND(BN90=TRUE,BF90=0)</f>
        <v>0</v>
      </c>
    </row>
    <row r="91" spans="1:67" x14ac:dyDescent="0.6">
      <c r="A91" s="7">
        <v>90</v>
      </c>
      <c r="B91" s="7">
        <v>4221310.1900000004</v>
      </c>
      <c r="C91" s="7">
        <v>-133.46519029999999</v>
      </c>
      <c r="D91" s="7">
        <v>58.314912749999998</v>
      </c>
      <c r="E91" s="7">
        <v>324</v>
      </c>
      <c r="F91" s="7">
        <v>10</v>
      </c>
      <c r="G91" s="7">
        <v>10.7</v>
      </c>
      <c r="H91" s="7">
        <v>10.9</v>
      </c>
      <c r="I91" s="7">
        <v>0.89999960000000001</v>
      </c>
      <c r="J91" s="7">
        <v>757</v>
      </c>
      <c r="K91" s="7">
        <v>738</v>
      </c>
      <c r="L91" s="7">
        <v>769</v>
      </c>
      <c r="M91" s="7">
        <v>12</v>
      </c>
      <c r="N91" s="7">
        <v>3337437.8879999998</v>
      </c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>
        <v>1</v>
      </c>
      <c r="BA91" s="7">
        <v>1</v>
      </c>
      <c r="BB91" s="7">
        <v>3337437.8879999998</v>
      </c>
      <c r="BC91" s="7">
        <f t="shared" si="11"/>
        <v>7558748.0779999997</v>
      </c>
      <c r="BD91" s="7">
        <f t="shared" si="12"/>
        <v>0.55846684483192</v>
      </c>
      <c r="BE91" s="7">
        <f t="shared" si="13"/>
        <v>1.2648355809640763</v>
      </c>
      <c r="BF91" s="7">
        <v>0</v>
      </c>
      <c r="BG91" s="7">
        <v>0</v>
      </c>
      <c r="BH91" s="7">
        <v>0</v>
      </c>
      <c r="BI91" s="7">
        <v>0</v>
      </c>
      <c r="BJ91" s="7" t="s">
        <v>129</v>
      </c>
      <c r="BK91" s="8">
        <v>174</v>
      </c>
      <c r="BL91" s="8" t="b">
        <f t="shared" si="16"/>
        <v>1</v>
      </c>
      <c r="BM91" s="8" t="b">
        <f>AND(BL91=TRUE,BF92=0)</f>
        <v>1</v>
      </c>
      <c r="BN91" s="8" t="b">
        <f t="shared" si="14"/>
        <v>0</v>
      </c>
      <c r="BO91" s="8" t="b">
        <f>AND(BN91=TRUE,BF91=0)</f>
        <v>0</v>
      </c>
    </row>
    <row r="92" spans="1:67" x14ac:dyDescent="0.6">
      <c r="A92" s="7">
        <v>91</v>
      </c>
      <c r="B92" s="7">
        <v>60393.777800000003</v>
      </c>
      <c r="C92" s="7">
        <v>-130.0721777</v>
      </c>
      <c r="D92" s="7">
        <v>56.189899320000002</v>
      </c>
      <c r="E92" s="7">
        <v>945</v>
      </c>
      <c r="F92" s="7">
        <v>9.4</v>
      </c>
      <c r="G92" s="7">
        <v>9.3000000000000007</v>
      </c>
      <c r="H92" s="7">
        <v>9.8000000000000007</v>
      </c>
      <c r="I92" s="7">
        <v>0.40000057</v>
      </c>
      <c r="J92" s="7">
        <v>980</v>
      </c>
      <c r="K92" s="7">
        <v>827</v>
      </c>
      <c r="L92" s="7">
        <v>785</v>
      </c>
      <c r="M92" s="7">
        <v>-195</v>
      </c>
      <c r="N92" s="7">
        <v>563764.17059999995</v>
      </c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>
        <v>7</v>
      </c>
      <c r="BA92" s="7"/>
      <c r="BB92" s="7">
        <v>563764.17059999995</v>
      </c>
      <c r="BC92" s="7">
        <f t="shared" si="11"/>
        <v>624157.94839999999</v>
      </c>
      <c r="BD92" s="7">
        <f t="shared" si="12"/>
        <v>9.6760408090318634E-2</v>
      </c>
      <c r="BE92" s="7">
        <f t="shared" si="13"/>
        <v>0.10712595966452509</v>
      </c>
      <c r="BF92" s="7">
        <v>0</v>
      </c>
      <c r="BG92" s="7">
        <v>0</v>
      </c>
      <c r="BH92" s="7">
        <v>0</v>
      </c>
      <c r="BI92" s="7">
        <v>0</v>
      </c>
      <c r="BJ92" s="7" t="s">
        <v>130</v>
      </c>
      <c r="BK92" s="8">
        <v>241</v>
      </c>
      <c r="BL92" s="8" t="b">
        <f t="shared" si="16"/>
        <v>0</v>
      </c>
      <c r="BM92" s="8" t="b">
        <f>AND(BL92=TRUE,BF93=0)</f>
        <v>0</v>
      </c>
      <c r="BN92" s="8" t="b">
        <f t="shared" si="14"/>
        <v>1</v>
      </c>
      <c r="BO92" s="8" t="b">
        <f>AND(BN92=TRUE,BF92=0)</f>
        <v>1</v>
      </c>
    </row>
    <row r="93" spans="1:67" x14ac:dyDescent="0.6">
      <c r="A93" s="7">
        <v>92</v>
      </c>
      <c r="B93" s="7">
        <v>1463980.162</v>
      </c>
      <c r="C93" s="7">
        <v>-130.08081780000001</v>
      </c>
      <c r="D93" s="7">
        <v>56.348332159999998</v>
      </c>
      <c r="E93" s="7">
        <v>653</v>
      </c>
      <c r="F93" s="7">
        <v>10.4</v>
      </c>
      <c r="G93" s="7">
        <v>10.3</v>
      </c>
      <c r="H93" s="7">
        <v>10.8</v>
      </c>
      <c r="I93" s="7">
        <v>0.40000057</v>
      </c>
      <c r="J93" s="7">
        <v>849</v>
      </c>
      <c r="K93" s="7">
        <v>723</v>
      </c>
      <c r="L93" s="7">
        <v>685</v>
      </c>
      <c r="M93" s="7">
        <v>-164</v>
      </c>
      <c r="N93" s="7">
        <v>2042676.86</v>
      </c>
      <c r="O93" s="7">
        <v>142.06399999999999</v>
      </c>
      <c r="P93" s="7">
        <v>518</v>
      </c>
      <c r="Q93" s="7">
        <v>2550</v>
      </c>
      <c r="R93" s="7">
        <v>1609</v>
      </c>
      <c r="S93" s="7">
        <v>12</v>
      </c>
      <c r="T93" s="7">
        <v>57</v>
      </c>
      <c r="U93" s="7">
        <v>24602</v>
      </c>
      <c r="V93" s="7">
        <v>2840</v>
      </c>
      <c r="W93" s="7">
        <v>6047</v>
      </c>
      <c r="X93" s="7">
        <v>-0.50080000000000002</v>
      </c>
      <c r="Y93" s="7">
        <v>-0.67730000000000001</v>
      </c>
      <c r="Z93" s="7">
        <v>-0.2964</v>
      </c>
      <c r="AA93" s="7">
        <v>-1.3592857140000001</v>
      </c>
      <c r="AB93" s="7">
        <v>-0.65567567599999999</v>
      </c>
      <c r="AC93" s="7">
        <v>-24.26</v>
      </c>
      <c r="AD93" s="7">
        <v>141.88999999999999</v>
      </c>
      <c r="AE93" s="7">
        <v>25.9922</v>
      </c>
      <c r="AF93" s="7">
        <v>453</v>
      </c>
      <c r="AG93" s="7">
        <v>611</v>
      </c>
      <c r="AH93" s="7">
        <v>2447</v>
      </c>
      <c r="AI93" s="7">
        <v>1632</v>
      </c>
      <c r="AJ93" s="7">
        <v>8.1999999999999993</v>
      </c>
      <c r="AK93" s="7">
        <v>-9.24</v>
      </c>
      <c r="AL93" s="7">
        <v>1.87</v>
      </c>
      <c r="AM93" s="7">
        <v>49</v>
      </c>
      <c r="AN93" s="7">
        <v>0.93120000000000003</v>
      </c>
      <c r="AO93" s="7">
        <v>0.31540000000000001</v>
      </c>
      <c r="AP93" s="7">
        <v>3207537.656</v>
      </c>
      <c r="AQ93" s="7">
        <v>1429</v>
      </c>
      <c r="AR93" s="7">
        <v>69.562929999999994</v>
      </c>
      <c r="AS93" s="7">
        <v>141.92826840000001</v>
      </c>
      <c r="AT93" s="7">
        <v>172.58357240000001</v>
      </c>
      <c r="AU93" s="7">
        <v>177.69730000000001</v>
      </c>
      <c r="AV93" s="7">
        <v>210.77418520000001</v>
      </c>
      <c r="AW93" s="7">
        <v>292.12450000000001</v>
      </c>
      <c r="AX93" s="7">
        <v>68.845916750000001</v>
      </c>
      <c r="AY93" s="7">
        <v>48.405814999999997</v>
      </c>
      <c r="AZ93" s="7">
        <v>1</v>
      </c>
      <c r="BA93" s="7">
        <v>1</v>
      </c>
      <c r="BB93" s="7">
        <v>2042676.86</v>
      </c>
      <c r="BC93" s="7">
        <f t="shared" si="11"/>
        <v>3506657.0219999999</v>
      </c>
      <c r="BD93" s="7">
        <f t="shared" si="12"/>
        <v>0.41748598531744285</v>
      </c>
      <c r="BE93" s="7">
        <f t="shared" si="13"/>
        <v>0.71669689448579732</v>
      </c>
      <c r="BF93" s="7">
        <v>0</v>
      </c>
      <c r="BG93" s="7">
        <v>0</v>
      </c>
      <c r="BH93" s="7">
        <v>0</v>
      </c>
      <c r="BI93" s="7">
        <v>0</v>
      </c>
      <c r="BJ93" s="7" t="s">
        <v>131</v>
      </c>
      <c r="BK93" s="8">
        <v>250</v>
      </c>
      <c r="BL93" s="8" t="b">
        <f t="shared" si="16"/>
        <v>1</v>
      </c>
      <c r="BM93" s="8" t="b">
        <f>AND(BL93=TRUE,BF94=0)</f>
        <v>1</v>
      </c>
      <c r="BN93" s="8" t="b">
        <f t="shared" si="14"/>
        <v>0</v>
      </c>
      <c r="BO93" s="8" t="b">
        <f>AND(BN93=TRUE,BF93=0)</f>
        <v>0</v>
      </c>
    </row>
    <row r="94" spans="1:67" x14ac:dyDescent="0.6">
      <c r="A94" s="7">
        <v>93</v>
      </c>
      <c r="B94" s="7">
        <v>-1805231.4380000001</v>
      </c>
      <c r="C94" s="7">
        <v>-131.91652070000001</v>
      </c>
      <c r="D94" s="7">
        <v>57.172093390000001</v>
      </c>
      <c r="E94" s="7">
        <v>535</v>
      </c>
      <c r="F94" s="7">
        <v>11</v>
      </c>
      <c r="G94" s="7">
        <v>11.1</v>
      </c>
      <c r="H94" s="7">
        <v>11.5</v>
      </c>
      <c r="I94" s="7">
        <v>0.5</v>
      </c>
      <c r="J94" s="7">
        <v>664</v>
      </c>
      <c r="K94" s="7">
        <v>664</v>
      </c>
      <c r="L94" s="7">
        <v>648</v>
      </c>
      <c r="M94" s="7">
        <v>-16</v>
      </c>
      <c r="N94" s="7">
        <v>1805233.2649999999</v>
      </c>
      <c r="O94" s="7">
        <v>110.878</v>
      </c>
      <c r="P94" s="7">
        <v>81</v>
      </c>
      <c r="Q94" s="7">
        <v>3026</v>
      </c>
      <c r="R94" s="7">
        <v>1012</v>
      </c>
      <c r="S94" s="7">
        <v>10</v>
      </c>
      <c r="T94" s="7">
        <v>24</v>
      </c>
      <c r="U94" s="7">
        <v>29435</v>
      </c>
      <c r="V94" s="7">
        <v>2857</v>
      </c>
      <c r="W94" s="7">
        <v>7363</v>
      </c>
      <c r="X94" s="7">
        <v>-0.57989999999999997</v>
      </c>
      <c r="Y94" s="7">
        <v>-0.7611</v>
      </c>
      <c r="Z94" s="7">
        <v>-0.46850000000000003</v>
      </c>
      <c r="AA94" s="7">
        <v>-1.629714286</v>
      </c>
      <c r="AB94" s="7">
        <v>-0.797378378</v>
      </c>
      <c r="AC94" s="7">
        <v>-29.503</v>
      </c>
      <c r="AD94" s="7">
        <v>110.86499999999999</v>
      </c>
      <c r="AE94" s="7">
        <v>29.5656</v>
      </c>
      <c r="AF94" s="7">
        <v>648</v>
      </c>
      <c r="AG94" s="7">
        <v>132</v>
      </c>
      <c r="AH94" s="7">
        <v>2892</v>
      </c>
      <c r="AI94" s="7">
        <v>1035</v>
      </c>
      <c r="AJ94" s="7">
        <v>7.3</v>
      </c>
      <c r="AK94" s="7">
        <v>-9.19</v>
      </c>
      <c r="AL94" s="7">
        <v>2.65</v>
      </c>
      <c r="AM94" s="7">
        <v>70</v>
      </c>
      <c r="AN94" s="7">
        <v>0.90839999999999999</v>
      </c>
      <c r="AO94" s="7">
        <v>0.31540000000000001</v>
      </c>
      <c r="AP94" s="7">
        <v>5307121.9239999996</v>
      </c>
      <c r="AQ94" s="7">
        <v>1642</v>
      </c>
      <c r="AR94" s="7">
        <v>70.942245</v>
      </c>
      <c r="AS94" s="7">
        <v>177.5705414</v>
      </c>
      <c r="AT94" s="7">
        <v>220.51687620000001</v>
      </c>
      <c r="AU94" s="7">
        <v>219.87870000000001</v>
      </c>
      <c r="AV94" s="7">
        <v>268.32267000000002</v>
      </c>
      <c r="AW94" s="7">
        <v>308.74588</v>
      </c>
      <c r="AX94" s="7">
        <v>90.752128600000006</v>
      </c>
      <c r="AY94" s="7">
        <v>52.464404999999999</v>
      </c>
      <c r="AZ94" s="7">
        <v>7</v>
      </c>
      <c r="BA94" s="7">
        <v>6</v>
      </c>
      <c r="BB94" s="7">
        <v>1805233.2649999999</v>
      </c>
      <c r="BC94" s="7">
        <f t="shared" si="11"/>
        <v>1.8269999998155981</v>
      </c>
      <c r="BD94" s="7">
        <f t="shared" si="12"/>
        <v>-988085.07837011758</v>
      </c>
      <c r="BE94" s="7">
        <f t="shared" si="13"/>
        <v>-0.99999898794242537</v>
      </c>
      <c r="BF94" s="7">
        <v>0</v>
      </c>
      <c r="BG94" s="7">
        <v>0</v>
      </c>
      <c r="BH94" s="7">
        <v>0</v>
      </c>
      <c r="BI94" s="7">
        <v>0</v>
      </c>
      <c r="BJ94" s="7" t="s">
        <v>132</v>
      </c>
      <c r="BK94" s="8">
        <v>196</v>
      </c>
      <c r="BL94" s="8"/>
      <c r="BM94" s="8"/>
      <c r="BN94" s="8" t="b">
        <f t="shared" si="14"/>
        <v>1</v>
      </c>
      <c r="BO94" s="8"/>
    </row>
    <row r="95" spans="1:67" x14ac:dyDescent="0.6">
      <c r="A95" s="7">
        <v>94</v>
      </c>
      <c r="B95" s="7">
        <v>47093.103860000003</v>
      </c>
      <c r="C95" s="7">
        <v>-153.65599689999999</v>
      </c>
      <c r="D95" s="7">
        <v>60.038511909999997</v>
      </c>
      <c r="E95" s="7">
        <v>1029</v>
      </c>
      <c r="F95" s="7">
        <v>8.8000000000000007</v>
      </c>
      <c r="G95" s="7">
        <v>8.6999999999999993</v>
      </c>
      <c r="H95" s="7">
        <v>9.5</v>
      </c>
      <c r="I95" s="7">
        <v>0.69999979999999995</v>
      </c>
      <c r="J95" s="7">
        <v>418</v>
      </c>
      <c r="K95" s="7">
        <v>611</v>
      </c>
      <c r="L95" s="7">
        <v>484</v>
      </c>
      <c r="M95" s="7">
        <v>66</v>
      </c>
      <c r="N95" s="7">
        <v>95889.7552</v>
      </c>
      <c r="O95" s="7">
        <v>0.14499999999999999</v>
      </c>
      <c r="P95" s="7">
        <v>1195</v>
      </c>
      <c r="Q95" s="7">
        <v>1475</v>
      </c>
      <c r="R95" s="7">
        <v>1342</v>
      </c>
      <c r="S95" s="7">
        <v>22</v>
      </c>
      <c r="T95" s="7">
        <v>98</v>
      </c>
      <c r="U95" s="7">
        <v>649</v>
      </c>
      <c r="V95" s="7">
        <v>703</v>
      </c>
      <c r="W95" s="7">
        <v>4956</v>
      </c>
      <c r="X95" s="7">
        <v>4.4699999999999997E-2</v>
      </c>
      <c r="Y95" s="7">
        <v>-0.66620000000000001</v>
      </c>
      <c r="Z95" s="7">
        <v>-0.57909999999999995</v>
      </c>
      <c r="AA95" s="7">
        <v>-0.90371428600000003</v>
      </c>
      <c r="AB95" s="7">
        <v>-0.49545945899999999</v>
      </c>
      <c r="AC95" s="7">
        <v>-18.332000000000001</v>
      </c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>
        <v>4041229.23</v>
      </c>
      <c r="AQ95" s="7">
        <v>3797</v>
      </c>
      <c r="AR95" s="7">
        <v>46.603909999999999</v>
      </c>
      <c r="AS95" s="7">
        <v>138.12254329999999</v>
      </c>
      <c r="AT95" s="7">
        <v>161.79455569999999</v>
      </c>
      <c r="AU95" s="7">
        <v>170.55280999999999</v>
      </c>
      <c r="AV95" s="7">
        <v>197.2911987</v>
      </c>
      <c r="AW95" s="7">
        <v>342.86329999999998</v>
      </c>
      <c r="AX95" s="7">
        <v>59.168655399999999</v>
      </c>
      <c r="AY95" s="7">
        <v>49.617058</v>
      </c>
      <c r="AZ95" s="7">
        <v>6</v>
      </c>
      <c r="BA95" s="7">
        <v>7</v>
      </c>
      <c r="BB95" s="7">
        <v>95889.7552</v>
      </c>
      <c r="BC95" s="7">
        <f t="shared" si="11"/>
        <v>142982.85905999999</v>
      </c>
      <c r="BD95" s="7">
        <f t="shared" si="12"/>
        <v>0.32936188414191858</v>
      </c>
      <c r="BE95" s="7">
        <f t="shared" si="13"/>
        <v>0.49111715596495742</v>
      </c>
      <c r="BF95" s="7">
        <v>1</v>
      </c>
      <c r="BG95" s="7">
        <v>0</v>
      </c>
      <c r="BH95" s="7">
        <v>0</v>
      </c>
      <c r="BI95" s="7">
        <v>0</v>
      </c>
      <c r="BJ95" s="7" t="s">
        <v>133</v>
      </c>
      <c r="BK95" s="8">
        <v>136</v>
      </c>
      <c r="BL95" s="8" t="b">
        <f>AZ95&lt;7</f>
        <v>1</v>
      </c>
      <c r="BM95" s="8" t="b">
        <f>AND(BL95=TRUE,BF96=0)</f>
        <v>1</v>
      </c>
      <c r="BN95" s="8" t="b">
        <f t="shared" si="14"/>
        <v>0</v>
      </c>
      <c r="BO95" s="8" t="b">
        <f>AND(BN95=TRUE,BF95=0)</f>
        <v>0</v>
      </c>
    </row>
    <row r="96" spans="1:67" x14ac:dyDescent="0.6">
      <c r="A96" s="7">
        <v>95</v>
      </c>
      <c r="B96" s="7">
        <v>-45385.879269999998</v>
      </c>
      <c r="C96" s="7">
        <v>-152.59050500000001</v>
      </c>
      <c r="D96" s="7">
        <v>61.42931256</v>
      </c>
      <c r="E96" s="7">
        <v>1279</v>
      </c>
      <c r="F96" s="7">
        <v>4.2</v>
      </c>
      <c r="G96" s="7">
        <v>4.9000000000000004</v>
      </c>
      <c r="H96" s="7">
        <v>5.6</v>
      </c>
      <c r="I96" s="7">
        <v>1.4000001</v>
      </c>
      <c r="J96" s="7">
        <v>796</v>
      </c>
      <c r="K96" s="7">
        <v>1181</v>
      </c>
      <c r="L96" s="7">
        <v>997</v>
      </c>
      <c r="M96" s="7">
        <v>201</v>
      </c>
      <c r="N96" s="7">
        <v>56926.046490000001</v>
      </c>
      <c r="O96" s="7">
        <v>28.545999999999999</v>
      </c>
      <c r="P96" s="7">
        <v>1010</v>
      </c>
      <c r="Q96" s="7">
        <v>2815</v>
      </c>
      <c r="R96" s="7">
        <v>1723</v>
      </c>
      <c r="S96" s="7">
        <v>15</v>
      </c>
      <c r="T96" s="7">
        <v>268</v>
      </c>
      <c r="U96" s="7">
        <v>13774</v>
      </c>
      <c r="V96" s="7">
        <v>1151</v>
      </c>
      <c r="W96" s="7">
        <v>7256</v>
      </c>
      <c r="X96" s="7">
        <v>0.23580000000000001</v>
      </c>
      <c r="Y96" s="7">
        <v>-0.3115</v>
      </c>
      <c r="Z96" s="7">
        <v>-0.3957</v>
      </c>
      <c r="AA96" s="7">
        <v>-0.55500000000000005</v>
      </c>
      <c r="AB96" s="7">
        <v>-0.23240540500000001</v>
      </c>
      <c r="AC96" s="7">
        <v>-8.5990000000000002</v>
      </c>
      <c r="AD96" s="7">
        <v>28.548999999999999</v>
      </c>
      <c r="AE96" s="7">
        <v>3.6217999999999999</v>
      </c>
      <c r="AF96" s="7">
        <v>324</v>
      </c>
      <c r="AG96" s="7">
        <v>1050</v>
      </c>
      <c r="AH96" s="7">
        <v>2819</v>
      </c>
      <c r="AI96" s="7">
        <v>1705</v>
      </c>
      <c r="AJ96" s="7">
        <v>11</v>
      </c>
      <c r="AK96" s="7">
        <v>-3.45</v>
      </c>
      <c r="AL96" s="7">
        <v>1.25</v>
      </c>
      <c r="AM96" s="7">
        <v>93</v>
      </c>
      <c r="AN96" s="7">
        <v>0.56399999999999995</v>
      </c>
      <c r="AO96" s="7">
        <v>0.1865</v>
      </c>
      <c r="AP96" s="7">
        <v>975337.94530000002</v>
      </c>
      <c r="AQ96" s="7">
        <v>1216</v>
      </c>
      <c r="AR96" s="7">
        <v>79.444220000000001</v>
      </c>
      <c r="AS96" s="7">
        <v>169.75560759999999</v>
      </c>
      <c r="AT96" s="7">
        <v>219.72216800000001</v>
      </c>
      <c r="AU96" s="7">
        <v>233.00371000000001</v>
      </c>
      <c r="AV96" s="7">
        <v>299.12097929999999</v>
      </c>
      <c r="AW96" s="7">
        <v>409.6146</v>
      </c>
      <c r="AX96" s="7">
        <v>129.3653717</v>
      </c>
      <c r="AY96" s="7">
        <v>81.086240000000004</v>
      </c>
      <c r="AZ96" s="7">
        <v>5</v>
      </c>
      <c r="BA96" s="7">
        <v>7</v>
      </c>
      <c r="BB96" s="7">
        <v>56926.046490000001</v>
      </c>
      <c r="BC96" s="7">
        <f t="shared" si="11"/>
        <v>11540.167220000003</v>
      </c>
      <c r="BD96" s="7">
        <f t="shared" si="12"/>
        <v>-3.9328614919325222</v>
      </c>
      <c r="BE96" s="7">
        <f t="shared" si="13"/>
        <v>-0.79727790824140188</v>
      </c>
      <c r="BF96" s="7">
        <v>0</v>
      </c>
      <c r="BG96" s="7">
        <v>0</v>
      </c>
      <c r="BH96" s="7">
        <v>0</v>
      </c>
      <c r="BI96" s="7">
        <v>0</v>
      </c>
      <c r="BJ96" s="7" t="s">
        <v>134</v>
      </c>
      <c r="BK96" s="8">
        <v>253</v>
      </c>
      <c r="BL96" s="8" t="b">
        <f>AZ96&lt;7</f>
        <v>1</v>
      </c>
      <c r="BM96" s="8" t="b">
        <f>AND(BL96=TRUE,BF97=0)</f>
        <v>1</v>
      </c>
      <c r="BN96" s="8" t="b">
        <f t="shared" si="14"/>
        <v>0</v>
      </c>
      <c r="BO96" s="8" t="b">
        <f>AND(BN96=TRUE,BF96=0)</f>
        <v>0</v>
      </c>
    </row>
    <row r="97" spans="1:67" x14ac:dyDescent="0.6">
      <c r="A97" s="7">
        <v>96</v>
      </c>
      <c r="B97" s="7">
        <v>-36880.977059999997</v>
      </c>
      <c r="C97" s="7">
        <v>-152.40693569999999</v>
      </c>
      <c r="D97" s="7">
        <v>62.597291730000002</v>
      </c>
      <c r="E97" s="7">
        <v>798</v>
      </c>
      <c r="F97" s="7">
        <v>6.3</v>
      </c>
      <c r="G97" s="7">
        <v>7.1</v>
      </c>
      <c r="H97" s="7">
        <v>7.9</v>
      </c>
      <c r="I97" s="7">
        <v>1.5999999</v>
      </c>
      <c r="J97" s="7">
        <v>100</v>
      </c>
      <c r="K97" s="7">
        <v>122</v>
      </c>
      <c r="L97" s="7">
        <v>118</v>
      </c>
      <c r="M97" s="7">
        <v>18</v>
      </c>
      <c r="N97" s="7">
        <v>36881.28991</v>
      </c>
      <c r="O97" s="7">
        <v>46.548999999999999</v>
      </c>
      <c r="P97" s="7">
        <v>389</v>
      </c>
      <c r="Q97" s="7">
        <v>2132</v>
      </c>
      <c r="R97" s="7">
        <v>1173</v>
      </c>
      <c r="S97" s="7">
        <v>14</v>
      </c>
      <c r="T97" s="7">
        <v>260</v>
      </c>
      <c r="U97" s="7">
        <v>15448</v>
      </c>
      <c r="V97" s="7">
        <v>1585</v>
      </c>
      <c r="W97" s="7">
        <v>2940</v>
      </c>
      <c r="X97" s="7">
        <v>0.1192</v>
      </c>
      <c r="Y97" s="7">
        <v>-0.1658</v>
      </c>
      <c r="Z97" s="7">
        <v>-0.32679999999999998</v>
      </c>
      <c r="AA97" s="7">
        <v>-0.54085714299999998</v>
      </c>
      <c r="AB97" s="7">
        <v>-0.20324324299999999</v>
      </c>
      <c r="AC97" s="7">
        <v>-7.52</v>
      </c>
      <c r="AD97" s="7">
        <v>46.523000000000003</v>
      </c>
      <c r="AE97" s="7">
        <v>6.2103999999999999</v>
      </c>
      <c r="AF97" s="7">
        <v>416</v>
      </c>
      <c r="AG97" s="7">
        <v>489</v>
      </c>
      <c r="AH97" s="7">
        <v>2050</v>
      </c>
      <c r="AI97" s="7">
        <v>1191</v>
      </c>
      <c r="AJ97" s="7">
        <v>9.9</v>
      </c>
      <c r="AK97" s="7">
        <v>-2.67</v>
      </c>
      <c r="AL97" s="7">
        <v>0.8</v>
      </c>
      <c r="AM97" s="7">
        <v>155</v>
      </c>
      <c r="AN97" s="7">
        <v>0.38540000000000002</v>
      </c>
      <c r="AO97" s="7">
        <v>0.1648</v>
      </c>
      <c r="AP97" s="7">
        <v>3956514.71</v>
      </c>
      <c r="AQ97" s="7">
        <v>5156</v>
      </c>
      <c r="AR97" s="7">
        <v>47.061832000000003</v>
      </c>
      <c r="AS97" s="7">
        <v>228.89623639999999</v>
      </c>
      <c r="AT97" s="7">
        <v>282.61355589999999</v>
      </c>
      <c r="AU97" s="7">
        <v>274.98135000000002</v>
      </c>
      <c r="AV97" s="7">
        <v>323.21147159999998</v>
      </c>
      <c r="AW97" s="7">
        <v>443.09863000000001</v>
      </c>
      <c r="AX97" s="7">
        <v>94.315235139999999</v>
      </c>
      <c r="AY97" s="7">
        <v>66.845894000000001</v>
      </c>
      <c r="AZ97" s="7">
        <v>7</v>
      </c>
      <c r="BA97" s="7">
        <v>7</v>
      </c>
      <c r="BB97" s="7">
        <v>36881.28991</v>
      </c>
      <c r="BC97" s="7">
        <f t="shared" si="11"/>
        <v>0.31285000000207219</v>
      </c>
      <c r="BD97" s="7">
        <f t="shared" si="12"/>
        <v>-117887.09304700563</v>
      </c>
      <c r="BE97" s="7">
        <f t="shared" si="13"/>
        <v>-0.99999151737911651</v>
      </c>
      <c r="BF97" s="7">
        <v>0</v>
      </c>
      <c r="BG97" s="7">
        <v>0</v>
      </c>
      <c r="BH97" s="7">
        <v>0</v>
      </c>
      <c r="BI97" s="7">
        <v>0</v>
      </c>
      <c r="BJ97" s="7" t="s">
        <v>135</v>
      </c>
      <c r="BK97" s="8">
        <v>362</v>
      </c>
      <c r="BL97" s="8"/>
      <c r="BM97" s="8"/>
      <c r="BN97" s="8" t="b">
        <f t="shared" si="14"/>
        <v>1</v>
      </c>
      <c r="BO97" s="8"/>
    </row>
    <row r="98" spans="1:67" x14ac:dyDescent="0.6">
      <c r="A98" s="7">
        <v>97</v>
      </c>
      <c r="B98" s="7">
        <v>197585.83609999999</v>
      </c>
      <c r="C98" s="7">
        <v>-151.5037394</v>
      </c>
      <c r="D98" s="7">
        <v>62.744357549999997</v>
      </c>
      <c r="E98" s="7">
        <v>1096</v>
      </c>
      <c r="F98" s="7">
        <v>7.9</v>
      </c>
      <c r="G98" s="7">
        <v>8.6999999999999993</v>
      </c>
      <c r="H98" s="7">
        <v>9.5</v>
      </c>
      <c r="I98" s="7">
        <v>1.5999999</v>
      </c>
      <c r="J98" s="7">
        <v>352</v>
      </c>
      <c r="K98" s="7">
        <v>383</v>
      </c>
      <c r="L98" s="7">
        <v>367</v>
      </c>
      <c r="M98" s="7">
        <v>15</v>
      </c>
      <c r="N98" s="7">
        <v>102728.92479999999</v>
      </c>
      <c r="O98" s="7">
        <v>176.23500000000001</v>
      </c>
      <c r="P98" s="7">
        <v>488</v>
      </c>
      <c r="Q98" s="7">
        <v>3740</v>
      </c>
      <c r="R98" s="7">
        <v>1295</v>
      </c>
      <c r="S98" s="7">
        <v>11</v>
      </c>
      <c r="T98" s="7">
        <v>208</v>
      </c>
      <c r="U98" s="7">
        <v>38399</v>
      </c>
      <c r="V98" s="7">
        <v>8574</v>
      </c>
      <c r="W98" s="7">
        <v>14900</v>
      </c>
      <c r="X98" s="7">
        <v>2.2200000000000001E-2</v>
      </c>
      <c r="Y98" s="7">
        <v>-0.23380000000000001</v>
      </c>
      <c r="Z98" s="7">
        <v>-0.36420000000000002</v>
      </c>
      <c r="AA98" s="7">
        <v>-0.57428571399999995</v>
      </c>
      <c r="AB98" s="7">
        <v>-0.26427026999999997</v>
      </c>
      <c r="AC98" s="7">
        <v>-9.7780000000000005</v>
      </c>
      <c r="AD98" s="7">
        <v>176.18799999999999</v>
      </c>
      <c r="AE98" s="7">
        <v>47.736400000000003</v>
      </c>
      <c r="AF98" s="7">
        <v>746</v>
      </c>
      <c r="AG98" s="7">
        <v>542</v>
      </c>
      <c r="AH98" s="7">
        <v>3665</v>
      </c>
      <c r="AI98" s="7">
        <v>1361</v>
      </c>
      <c r="AJ98" s="7">
        <v>6.4</v>
      </c>
      <c r="AK98" s="7">
        <v>-3.66</v>
      </c>
      <c r="AL98" s="7">
        <v>0.84</v>
      </c>
      <c r="AM98" s="7">
        <v>203</v>
      </c>
      <c r="AN98" s="7">
        <v>0.39829999999999999</v>
      </c>
      <c r="AO98" s="7">
        <v>0.1056</v>
      </c>
      <c r="AP98" s="7">
        <v>20893834.789999999</v>
      </c>
      <c r="AQ98" s="7">
        <v>8156</v>
      </c>
      <c r="AR98" s="7">
        <v>241.53621000000001</v>
      </c>
      <c r="AS98" s="7">
        <v>481.35642239999999</v>
      </c>
      <c r="AT98" s="7">
        <v>550.00823969999999</v>
      </c>
      <c r="AU98" s="7">
        <v>537.48082999999997</v>
      </c>
      <c r="AV98" s="7">
        <v>604.87701419999996</v>
      </c>
      <c r="AW98" s="7">
        <v>722.74120000000005</v>
      </c>
      <c r="AX98" s="7">
        <v>123.5205917</v>
      </c>
      <c r="AY98" s="7">
        <v>98.016050000000007</v>
      </c>
      <c r="AZ98" s="7">
        <v>7</v>
      </c>
      <c r="BA98" s="7">
        <v>1</v>
      </c>
      <c r="BB98" s="7">
        <v>102728.92479999999</v>
      </c>
      <c r="BC98" s="7">
        <f t="shared" ref="BC98:BC108" si="17">BB98+B98</f>
        <v>300314.76089999999</v>
      </c>
      <c r="BD98" s="7">
        <f t="shared" ref="BD98:BD108" si="18">(BC98-BB98)/BC98</f>
        <v>0.6579291524261538</v>
      </c>
      <c r="BE98" s="7">
        <f t="shared" ref="BE98:BE108" si="19">(BC98-BB98)/BB98</f>
        <v>1.9233710124453676</v>
      </c>
      <c r="BF98" s="7">
        <v>0</v>
      </c>
      <c r="BG98" s="7">
        <v>0</v>
      </c>
      <c r="BH98" s="7">
        <v>0</v>
      </c>
      <c r="BI98" s="7">
        <v>0</v>
      </c>
      <c r="BJ98" s="7" t="s">
        <v>136</v>
      </c>
      <c r="BK98" s="8">
        <v>351</v>
      </c>
      <c r="BL98" s="8"/>
      <c r="BM98" s="8"/>
      <c r="BN98" s="8" t="b">
        <f t="shared" ref="BN98:BN108" si="20">AZ98=7</f>
        <v>1</v>
      </c>
      <c r="BO98" s="8"/>
    </row>
    <row r="99" spans="1:67" x14ac:dyDescent="0.6">
      <c r="A99" s="7">
        <v>98</v>
      </c>
      <c r="B99" s="7">
        <v>197585.83609999999</v>
      </c>
      <c r="C99" s="7">
        <v>-150.70169989999999</v>
      </c>
      <c r="D99" s="7">
        <v>62.860518769999999</v>
      </c>
      <c r="E99" s="7">
        <v>1000</v>
      </c>
      <c r="F99" s="7">
        <v>7.9</v>
      </c>
      <c r="G99" s="7">
        <v>8.3000000000000007</v>
      </c>
      <c r="H99" s="7">
        <v>9.1</v>
      </c>
      <c r="I99" s="7">
        <v>1.2000002999999999</v>
      </c>
      <c r="J99" s="7">
        <v>422</v>
      </c>
      <c r="K99" s="7">
        <v>418</v>
      </c>
      <c r="L99" s="7">
        <v>384</v>
      </c>
      <c r="M99" s="7">
        <v>-38</v>
      </c>
      <c r="N99" s="7">
        <v>102728.92479999999</v>
      </c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>
        <v>2</v>
      </c>
      <c r="BA99" s="7">
        <v>1</v>
      </c>
      <c r="BB99" s="7">
        <v>102728.92479999999</v>
      </c>
      <c r="BC99" s="7">
        <f t="shared" si="17"/>
        <v>300314.76089999999</v>
      </c>
      <c r="BD99" s="7">
        <f t="shared" si="18"/>
        <v>0.6579291524261538</v>
      </c>
      <c r="BE99" s="7">
        <f t="shared" si="19"/>
        <v>1.9233710124453676</v>
      </c>
      <c r="BF99" s="7">
        <v>0</v>
      </c>
      <c r="BG99" s="7">
        <v>0</v>
      </c>
      <c r="BH99" s="7">
        <v>0</v>
      </c>
      <c r="BI99" s="7">
        <v>0</v>
      </c>
      <c r="BJ99" s="7" t="s">
        <v>137</v>
      </c>
      <c r="BK99" s="8">
        <v>346</v>
      </c>
      <c r="BL99" s="8" t="b">
        <f>AZ99&lt;7</f>
        <v>1</v>
      </c>
      <c r="BM99" s="8" t="b">
        <f>AND(BL99=TRUE,BF100=0)</f>
        <v>1</v>
      </c>
      <c r="BN99" s="8" t="b">
        <f t="shared" si="20"/>
        <v>0</v>
      </c>
      <c r="BO99" s="8" t="b">
        <f>AND(BN99=TRUE,BF99=0)</f>
        <v>0</v>
      </c>
    </row>
    <row r="100" spans="1:67" x14ac:dyDescent="0.6">
      <c r="A100" s="7">
        <v>99</v>
      </c>
      <c r="B100" s="7">
        <v>10171813.640000001</v>
      </c>
      <c r="C100" s="7">
        <v>-149.5561074</v>
      </c>
      <c r="D100" s="7">
        <v>59.956767319999997</v>
      </c>
      <c r="E100" s="7">
        <v>141</v>
      </c>
      <c r="F100" s="7">
        <v>12.9</v>
      </c>
      <c r="G100" s="7">
        <v>13</v>
      </c>
      <c r="H100" s="7">
        <v>13.4</v>
      </c>
      <c r="I100" s="7">
        <v>0.5</v>
      </c>
      <c r="J100" s="7">
        <v>400</v>
      </c>
      <c r="K100" s="7">
        <v>577</v>
      </c>
      <c r="L100" s="7">
        <v>470</v>
      </c>
      <c r="M100" s="7">
        <v>70</v>
      </c>
      <c r="N100" s="7">
        <v>8086312.227</v>
      </c>
      <c r="O100" s="7">
        <v>198.09100000000001</v>
      </c>
      <c r="P100" s="7">
        <v>3</v>
      </c>
      <c r="Q100" s="7">
        <v>1749</v>
      </c>
      <c r="R100" s="7">
        <v>1152</v>
      </c>
      <c r="S100" s="7">
        <v>7</v>
      </c>
      <c r="T100" s="7">
        <v>84</v>
      </c>
      <c r="U100" s="7">
        <v>36600</v>
      </c>
      <c r="V100" s="7">
        <v>8919</v>
      </c>
      <c r="W100" s="7">
        <v>17768.73</v>
      </c>
      <c r="X100" s="7">
        <v>0.48170000000000002</v>
      </c>
      <c r="Y100" s="7">
        <v>-0.2364</v>
      </c>
      <c r="Z100" s="7">
        <v>-0.3322</v>
      </c>
      <c r="AA100" s="7">
        <v>-0.94771428599999996</v>
      </c>
      <c r="AB100" s="7">
        <v>-0.20278378399999999</v>
      </c>
      <c r="AC100" s="7">
        <v>-7.5030000000000001</v>
      </c>
      <c r="AD100" s="7">
        <v>198.02</v>
      </c>
      <c r="AE100" s="7">
        <v>58.238100000000003</v>
      </c>
      <c r="AF100" s="7">
        <v>659</v>
      </c>
      <c r="AG100" s="7">
        <v>149</v>
      </c>
      <c r="AH100" s="7">
        <v>1696</v>
      </c>
      <c r="AI100" s="7">
        <v>1204</v>
      </c>
      <c r="AJ100" s="7">
        <v>3.2</v>
      </c>
      <c r="AK100" s="7">
        <v>-7.29</v>
      </c>
      <c r="AL100" s="7">
        <v>2.46</v>
      </c>
      <c r="AM100" s="7">
        <v>90</v>
      </c>
      <c r="AN100" s="7">
        <v>0.95199999999999996</v>
      </c>
      <c r="AO100" s="7">
        <v>0.35570000000000002</v>
      </c>
      <c r="AP100" s="7">
        <v>9818365.6860000007</v>
      </c>
      <c r="AQ100" s="7">
        <v>2662</v>
      </c>
      <c r="AR100" s="7">
        <v>70.512825000000007</v>
      </c>
      <c r="AS100" s="7">
        <v>198.551815</v>
      </c>
      <c r="AT100" s="7">
        <v>260.42684939999998</v>
      </c>
      <c r="AU100" s="7">
        <v>255.65573000000001</v>
      </c>
      <c r="AV100" s="7">
        <v>313.50273900000002</v>
      </c>
      <c r="AW100" s="7">
        <v>370.53143</v>
      </c>
      <c r="AX100" s="7">
        <v>114.95092390000001</v>
      </c>
      <c r="AY100" s="7">
        <v>66.490350000000007</v>
      </c>
      <c r="AZ100" s="7">
        <v>1</v>
      </c>
      <c r="BA100" s="7">
        <v>1</v>
      </c>
      <c r="BB100" s="7">
        <v>8086312.227</v>
      </c>
      <c r="BC100" s="7">
        <f t="shared" si="17"/>
        <v>18258125.866999999</v>
      </c>
      <c r="BD100" s="7">
        <f t="shared" si="18"/>
        <v>0.55711159590506942</v>
      </c>
      <c r="BE100" s="7">
        <f t="shared" si="19"/>
        <v>1.2579051308501989</v>
      </c>
      <c r="BF100" s="7">
        <v>0</v>
      </c>
      <c r="BG100" s="7">
        <v>0</v>
      </c>
      <c r="BH100" s="7">
        <v>0</v>
      </c>
      <c r="BI100" s="7">
        <v>0</v>
      </c>
      <c r="BJ100" s="7" t="s">
        <v>138</v>
      </c>
      <c r="BK100" s="8">
        <v>14</v>
      </c>
      <c r="BL100" s="8" t="b">
        <f>AZ100&lt;7</f>
        <v>1</v>
      </c>
      <c r="BM100" s="8" t="b">
        <f>AND(BL100=TRUE,BF101=0)</f>
        <v>1</v>
      </c>
      <c r="BN100" s="8" t="b">
        <f t="shared" si="20"/>
        <v>0</v>
      </c>
      <c r="BO100" s="8" t="b">
        <f>AND(BN100=TRUE,BF100=0)</f>
        <v>0</v>
      </c>
    </row>
    <row r="101" spans="1:67" x14ac:dyDescent="0.6">
      <c r="A101" s="7">
        <v>100</v>
      </c>
      <c r="B101" s="7">
        <v>2973131.787</v>
      </c>
      <c r="C101" s="7">
        <v>-149.7860713</v>
      </c>
      <c r="D101" s="7">
        <v>59.892149500000002</v>
      </c>
      <c r="E101" s="7">
        <v>171</v>
      </c>
      <c r="F101" s="7">
        <v>12.7</v>
      </c>
      <c r="G101" s="7">
        <v>12.8</v>
      </c>
      <c r="H101" s="7">
        <v>13.2</v>
      </c>
      <c r="I101" s="7">
        <v>0.5</v>
      </c>
      <c r="J101" s="7">
        <v>379</v>
      </c>
      <c r="K101" s="7">
        <v>562</v>
      </c>
      <c r="L101" s="7">
        <v>446</v>
      </c>
      <c r="M101" s="7">
        <v>67</v>
      </c>
      <c r="N101" s="7">
        <v>503003.47759999998</v>
      </c>
      <c r="O101" s="7">
        <v>31.634</v>
      </c>
      <c r="P101" s="7">
        <v>43</v>
      </c>
      <c r="Q101" s="7">
        <v>1634</v>
      </c>
      <c r="R101" s="7">
        <v>919</v>
      </c>
      <c r="S101" s="7">
        <v>11</v>
      </c>
      <c r="T101" s="7">
        <v>141</v>
      </c>
      <c r="U101" s="7">
        <v>11409</v>
      </c>
      <c r="V101" s="7">
        <v>2462</v>
      </c>
      <c r="W101" s="7">
        <v>7666</v>
      </c>
      <c r="X101" s="7">
        <v>0.49259999999999998</v>
      </c>
      <c r="Y101" s="7">
        <v>-0.21540000000000001</v>
      </c>
      <c r="Z101" s="7">
        <v>-0.34949999999999998</v>
      </c>
      <c r="AA101" s="7">
        <v>-1.0558571430000001</v>
      </c>
      <c r="AB101" s="7">
        <v>-0.219297297</v>
      </c>
      <c r="AC101" s="7">
        <v>-8.1140000000000008</v>
      </c>
      <c r="AD101" s="7">
        <v>31.617999999999999</v>
      </c>
      <c r="AE101" s="7">
        <v>4.2683999999999997</v>
      </c>
      <c r="AF101" s="7">
        <v>291</v>
      </c>
      <c r="AG101" s="7">
        <v>125</v>
      </c>
      <c r="AH101" s="7">
        <v>1677</v>
      </c>
      <c r="AI101" s="7">
        <v>939</v>
      </c>
      <c r="AJ101" s="7">
        <v>7.8</v>
      </c>
      <c r="AK101" s="7">
        <v>-7.23</v>
      </c>
      <c r="AL101" s="7">
        <v>2.63</v>
      </c>
      <c r="AM101" s="7">
        <v>40</v>
      </c>
      <c r="AN101" s="7">
        <v>0.98340000000000005</v>
      </c>
      <c r="AO101" s="7">
        <v>0.36830000000000002</v>
      </c>
      <c r="AP101" s="7">
        <v>2003396.919</v>
      </c>
      <c r="AQ101" s="7">
        <v>2238</v>
      </c>
      <c r="AR101" s="7">
        <v>33.160663999999997</v>
      </c>
      <c r="AS101" s="7">
        <v>147.05665590000001</v>
      </c>
      <c r="AT101" s="7">
        <v>199.46678919999999</v>
      </c>
      <c r="AU101" s="7">
        <v>185.61323999999999</v>
      </c>
      <c r="AV101" s="7">
        <v>229.05885309999999</v>
      </c>
      <c r="AW101" s="7">
        <v>261.47579999999999</v>
      </c>
      <c r="AX101" s="7">
        <v>82.002197269999996</v>
      </c>
      <c r="AY101" s="7">
        <v>53.493965000000003</v>
      </c>
      <c r="AZ101" s="7">
        <v>3</v>
      </c>
      <c r="BA101" s="7">
        <v>5</v>
      </c>
      <c r="BB101" s="7">
        <v>503003.47759999998</v>
      </c>
      <c r="BC101" s="7">
        <f t="shared" si="17"/>
        <v>3476135.2645999999</v>
      </c>
      <c r="BD101" s="7">
        <f t="shared" si="18"/>
        <v>0.85529807118772161</v>
      </c>
      <c r="BE101" s="7">
        <f t="shared" si="19"/>
        <v>5.9107579160005397</v>
      </c>
      <c r="BF101" s="7">
        <v>0</v>
      </c>
      <c r="BG101" s="7">
        <v>0</v>
      </c>
      <c r="BH101" s="7">
        <v>0</v>
      </c>
      <c r="BI101" s="7">
        <v>0</v>
      </c>
      <c r="BJ101" s="7" t="s">
        <v>139</v>
      </c>
      <c r="BK101" s="8">
        <v>7</v>
      </c>
      <c r="BL101" s="8" t="b">
        <f>AZ101&lt;7</f>
        <v>1</v>
      </c>
      <c r="BM101" s="8" t="b">
        <f>AND(BL101=TRUE,BF102=0)</f>
        <v>1</v>
      </c>
      <c r="BN101" s="8" t="b">
        <f t="shared" si="20"/>
        <v>0</v>
      </c>
      <c r="BO101" s="8" t="b">
        <f>AND(BN101=TRUE,BF101=0)</f>
        <v>0</v>
      </c>
    </row>
    <row r="102" spans="1:67" x14ac:dyDescent="0.6">
      <c r="A102" s="7">
        <v>101</v>
      </c>
      <c r="B102" s="7">
        <v>1504860.28</v>
      </c>
      <c r="C102" s="7">
        <v>-150.5710953</v>
      </c>
      <c r="D102" s="7">
        <v>60.04603023</v>
      </c>
      <c r="E102" s="7">
        <v>176</v>
      </c>
      <c r="F102" s="7">
        <v>12.8</v>
      </c>
      <c r="G102" s="7">
        <v>12.5</v>
      </c>
      <c r="H102" s="7">
        <v>13.1</v>
      </c>
      <c r="I102" s="7">
        <v>0.30000019999999999</v>
      </c>
      <c r="J102" s="7">
        <v>183</v>
      </c>
      <c r="K102" s="7">
        <v>250</v>
      </c>
      <c r="L102" s="7">
        <v>194</v>
      </c>
      <c r="M102" s="7">
        <v>11</v>
      </c>
      <c r="N102" s="7">
        <v>1165671.3060000001</v>
      </c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>
        <v>3</v>
      </c>
      <c r="BA102" s="7">
        <v>1</v>
      </c>
      <c r="BB102" s="7">
        <v>1165671.3060000001</v>
      </c>
      <c r="BC102" s="7">
        <f t="shared" si="17"/>
        <v>2670531.5860000001</v>
      </c>
      <c r="BD102" s="7">
        <f t="shared" si="18"/>
        <v>0.5635058906957261</v>
      </c>
      <c r="BE102" s="7">
        <f t="shared" si="19"/>
        <v>1.2909816620295189</v>
      </c>
      <c r="BF102" s="7">
        <v>0</v>
      </c>
      <c r="BG102" s="7">
        <v>0</v>
      </c>
      <c r="BH102" s="7">
        <v>0</v>
      </c>
      <c r="BI102" s="7">
        <v>0</v>
      </c>
      <c r="BJ102" s="7" t="s">
        <v>140</v>
      </c>
      <c r="BK102" s="8">
        <v>52</v>
      </c>
      <c r="BL102" s="8" t="b">
        <f>AZ102&lt;7</f>
        <v>1</v>
      </c>
      <c r="BM102" s="8" t="b">
        <f>AND(BL102=TRUE,BF103=0)</f>
        <v>1</v>
      </c>
      <c r="BN102" s="8" t="b">
        <f t="shared" si="20"/>
        <v>0</v>
      </c>
      <c r="BO102" s="8" t="b">
        <f>AND(BN102=TRUE,BF102=0)</f>
        <v>0</v>
      </c>
    </row>
    <row r="103" spans="1:67" x14ac:dyDescent="0.6">
      <c r="A103" s="7">
        <v>102</v>
      </c>
      <c r="B103" s="7">
        <v>1904946.8289999999</v>
      </c>
      <c r="C103" s="7">
        <v>-151.10624139999999</v>
      </c>
      <c r="D103" s="7">
        <v>59.607617900000001</v>
      </c>
      <c r="E103" s="7">
        <v>634</v>
      </c>
      <c r="F103" s="7">
        <v>12.5</v>
      </c>
      <c r="G103" s="7">
        <v>12.2</v>
      </c>
      <c r="H103" s="7">
        <v>12.8</v>
      </c>
      <c r="I103" s="7">
        <v>0.30000019999999999</v>
      </c>
      <c r="J103" s="7">
        <v>260</v>
      </c>
      <c r="K103" s="7">
        <v>413</v>
      </c>
      <c r="L103" s="7">
        <v>281</v>
      </c>
      <c r="M103" s="7">
        <v>21</v>
      </c>
      <c r="N103" s="7">
        <v>2772953.0819999999</v>
      </c>
      <c r="O103" s="7">
        <v>68.328000000000003</v>
      </c>
      <c r="P103" s="7">
        <v>47</v>
      </c>
      <c r="Q103" s="7">
        <v>1586</v>
      </c>
      <c r="R103" s="7">
        <v>1033</v>
      </c>
      <c r="S103" s="7">
        <v>8</v>
      </c>
      <c r="T103" s="7">
        <v>300</v>
      </c>
      <c r="U103" s="7">
        <v>18589</v>
      </c>
      <c r="V103" s="7">
        <v>2065</v>
      </c>
      <c r="W103" s="7">
        <v>7080</v>
      </c>
      <c r="X103" s="7">
        <v>0.2253</v>
      </c>
      <c r="Y103" s="7">
        <v>-0.24709999999999999</v>
      </c>
      <c r="Z103" s="7">
        <v>-0.45479999999999998</v>
      </c>
      <c r="AA103" s="7">
        <v>-0.75671428600000001</v>
      </c>
      <c r="AB103" s="7">
        <v>-0.27197297300000001</v>
      </c>
      <c r="AC103" s="7">
        <v>-10.063000000000001</v>
      </c>
      <c r="AD103" s="7">
        <v>68.33</v>
      </c>
      <c r="AE103" s="7">
        <v>12.892799999999999</v>
      </c>
      <c r="AF103" s="7">
        <v>457</v>
      </c>
      <c r="AG103" s="7">
        <v>254</v>
      </c>
      <c r="AH103" s="7">
        <v>1592</v>
      </c>
      <c r="AI103" s="7">
        <v>1058</v>
      </c>
      <c r="AJ103" s="7">
        <v>5.4</v>
      </c>
      <c r="AK103" s="7">
        <v>-7.1</v>
      </c>
      <c r="AL103" s="7">
        <v>1.9</v>
      </c>
      <c r="AM103" s="7">
        <v>64</v>
      </c>
      <c r="AN103" s="7">
        <v>1.0591999999999999</v>
      </c>
      <c r="AO103" s="7">
        <v>0.31290000000000001</v>
      </c>
      <c r="AP103" s="7">
        <v>2920471.622</v>
      </c>
      <c r="AQ103" s="7">
        <v>861</v>
      </c>
      <c r="AR103" s="7">
        <v>39.636150000000001</v>
      </c>
      <c r="AS103" s="7">
        <v>143.62612920000001</v>
      </c>
      <c r="AT103" s="7">
        <v>188.80508420000001</v>
      </c>
      <c r="AU103" s="7">
        <v>190.88596000000001</v>
      </c>
      <c r="AV103" s="7">
        <v>239.23608400000001</v>
      </c>
      <c r="AW103" s="7">
        <v>308.68493999999998</v>
      </c>
      <c r="AX103" s="7">
        <v>95.609954830000007</v>
      </c>
      <c r="AY103" s="7">
        <v>60.975070000000002</v>
      </c>
      <c r="AZ103" s="7">
        <v>3</v>
      </c>
      <c r="BA103" s="7">
        <v>1</v>
      </c>
      <c r="BB103" s="7">
        <v>2772953.0819999999</v>
      </c>
      <c r="BC103" s="7">
        <f t="shared" si="17"/>
        <v>4677899.9110000003</v>
      </c>
      <c r="BD103" s="7">
        <f t="shared" si="18"/>
        <v>0.40722265658582196</v>
      </c>
      <c r="BE103" s="7">
        <f t="shared" si="19"/>
        <v>0.68697405713985338</v>
      </c>
      <c r="BF103" s="7">
        <v>0</v>
      </c>
      <c r="BG103" s="7">
        <v>0</v>
      </c>
      <c r="BH103" s="7">
        <v>0</v>
      </c>
      <c r="BI103" s="7">
        <v>0</v>
      </c>
      <c r="BJ103" s="7" t="s">
        <v>141</v>
      </c>
      <c r="BK103" s="8">
        <v>33</v>
      </c>
      <c r="BL103" s="8" t="b">
        <f>AZ103&lt;7</f>
        <v>1</v>
      </c>
      <c r="BM103" s="8" t="b">
        <f>AND(BL103=TRUE,BF104=0)</f>
        <v>1</v>
      </c>
      <c r="BN103" s="8" t="b">
        <f t="shared" si="20"/>
        <v>0</v>
      </c>
      <c r="BO103" s="8" t="b">
        <f>AND(BN103=TRUE,BF103=0)</f>
        <v>0</v>
      </c>
    </row>
    <row r="104" spans="1:67" x14ac:dyDescent="0.6">
      <c r="A104" s="7">
        <v>103</v>
      </c>
      <c r="B104" s="7">
        <v>1858543.9369999999</v>
      </c>
      <c r="C104" s="7">
        <v>-148.53617</v>
      </c>
      <c r="D104" s="7">
        <v>61.281048589999997</v>
      </c>
      <c r="E104" s="7">
        <v>118</v>
      </c>
      <c r="F104" s="7">
        <v>12.8</v>
      </c>
      <c r="G104" s="7">
        <v>12.6</v>
      </c>
      <c r="H104" s="7">
        <v>13.3</v>
      </c>
      <c r="I104" s="7">
        <v>0.5</v>
      </c>
      <c r="J104" s="7">
        <v>294</v>
      </c>
      <c r="K104" s="7">
        <v>310</v>
      </c>
      <c r="L104" s="7">
        <v>288</v>
      </c>
      <c r="M104" s="7">
        <v>-6</v>
      </c>
      <c r="N104" s="7">
        <v>25668146.510000002</v>
      </c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>
        <v>7</v>
      </c>
      <c r="BA104" s="7">
        <v>1</v>
      </c>
      <c r="BB104" s="7">
        <v>25668146.510000002</v>
      </c>
      <c r="BC104" s="7">
        <f t="shared" si="17"/>
        <v>27526690.447000001</v>
      </c>
      <c r="BD104" s="7">
        <f t="shared" si="18"/>
        <v>6.7517885616450946E-2</v>
      </c>
      <c r="BE104" s="7">
        <f t="shared" si="19"/>
        <v>7.2406628046786811E-2</v>
      </c>
      <c r="BF104" s="7">
        <v>0</v>
      </c>
      <c r="BG104" s="7">
        <v>0</v>
      </c>
      <c r="BH104" s="7">
        <v>0</v>
      </c>
      <c r="BI104" s="7">
        <v>0</v>
      </c>
      <c r="BJ104" s="7" t="s">
        <v>142</v>
      </c>
      <c r="BK104" s="8">
        <v>67</v>
      </c>
      <c r="BL104" s="8"/>
      <c r="BM104" s="8"/>
      <c r="BN104" s="8" t="b">
        <f t="shared" si="20"/>
        <v>1</v>
      </c>
      <c r="BO104" s="8"/>
    </row>
    <row r="105" spans="1:67" x14ac:dyDescent="0.6">
      <c r="A105" s="7">
        <v>104</v>
      </c>
      <c r="B105" s="7">
        <v>2666356.872</v>
      </c>
      <c r="C105" s="7">
        <v>-148.53551490000001</v>
      </c>
      <c r="D105" s="7">
        <v>61.280005529999997</v>
      </c>
      <c r="E105" s="7">
        <v>118</v>
      </c>
      <c r="F105" s="7">
        <v>12.8</v>
      </c>
      <c r="G105" s="7">
        <v>12.6</v>
      </c>
      <c r="H105" s="7">
        <v>13.3</v>
      </c>
      <c r="I105" s="7">
        <v>0.5</v>
      </c>
      <c r="J105" s="7">
        <v>294</v>
      </c>
      <c r="K105" s="7">
        <v>310</v>
      </c>
      <c r="L105" s="7">
        <v>288</v>
      </c>
      <c r="M105" s="7">
        <v>-6</v>
      </c>
      <c r="N105" s="7">
        <v>25333127.379999999</v>
      </c>
      <c r="O105" s="7">
        <v>219.44399999999999</v>
      </c>
      <c r="P105" s="7">
        <v>61</v>
      </c>
      <c r="Q105" s="7">
        <v>2918</v>
      </c>
      <c r="R105" s="7">
        <v>1435</v>
      </c>
      <c r="S105" s="7">
        <v>12</v>
      </c>
      <c r="T105" s="7">
        <v>320</v>
      </c>
      <c r="U105" s="7">
        <v>29101</v>
      </c>
      <c r="V105" s="7">
        <v>5385</v>
      </c>
      <c r="W105" s="7">
        <v>15200</v>
      </c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>
        <v>3</v>
      </c>
      <c r="BA105" s="7">
        <v>1</v>
      </c>
      <c r="BB105" s="7">
        <v>25333127.379999999</v>
      </c>
      <c r="BC105" s="7">
        <f t="shared" si="17"/>
        <v>27999484.252</v>
      </c>
      <c r="BD105" s="7">
        <f t="shared" si="18"/>
        <v>9.5228785216268541E-2</v>
      </c>
      <c r="BE105" s="7">
        <f t="shared" si="19"/>
        <v>0.10525178482720761</v>
      </c>
      <c r="BF105" s="7">
        <v>0</v>
      </c>
      <c r="BG105" s="7">
        <v>0</v>
      </c>
      <c r="BH105" s="7">
        <v>0</v>
      </c>
      <c r="BI105" s="7">
        <v>0</v>
      </c>
      <c r="BJ105" s="7" t="s">
        <v>143</v>
      </c>
      <c r="BK105" s="8">
        <v>69</v>
      </c>
      <c r="BL105" s="8" t="b">
        <f>AZ105&lt;7</f>
        <v>1</v>
      </c>
      <c r="BM105" s="8" t="b">
        <f>AND(BL105=TRUE,BF106=0)</f>
        <v>1</v>
      </c>
      <c r="BN105" s="8" t="b">
        <f t="shared" si="20"/>
        <v>0</v>
      </c>
      <c r="BO105" s="8" t="b">
        <f>AND(BN105=TRUE,BF105=0)</f>
        <v>0</v>
      </c>
    </row>
    <row r="106" spans="1:67" x14ac:dyDescent="0.6">
      <c r="A106" s="7">
        <v>105</v>
      </c>
      <c r="B106" s="7">
        <v>5446881.7810000004</v>
      </c>
      <c r="C106" s="7">
        <v>-146.4789328</v>
      </c>
      <c r="D106" s="7">
        <v>61.717324189999999</v>
      </c>
      <c r="E106" s="7">
        <v>653</v>
      </c>
      <c r="F106" s="7">
        <v>11.8</v>
      </c>
      <c r="G106" s="7">
        <v>11.9</v>
      </c>
      <c r="H106" s="7">
        <v>12.4</v>
      </c>
      <c r="I106" s="7">
        <v>0.59999939999999996</v>
      </c>
      <c r="J106" s="7">
        <v>87</v>
      </c>
      <c r="K106" s="7">
        <v>91</v>
      </c>
      <c r="L106" s="7">
        <v>78</v>
      </c>
      <c r="M106" s="7">
        <v>-9</v>
      </c>
      <c r="N106" s="7">
        <v>1393977.264</v>
      </c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>
        <v>7</v>
      </c>
      <c r="BA106" s="7">
        <v>1</v>
      </c>
      <c r="BB106" s="7">
        <v>1393977.264</v>
      </c>
      <c r="BC106" s="7">
        <f t="shared" si="17"/>
        <v>6840859.0449999999</v>
      </c>
      <c r="BD106" s="7">
        <f t="shared" si="18"/>
        <v>0.79622774642332939</v>
      </c>
      <c r="BE106" s="7">
        <f t="shared" si="19"/>
        <v>3.9074394695436006</v>
      </c>
      <c r="BF106" s="7">
        <v>0</v>
      </c>
      <c r="BG106" s="7">
        <v>0</v>
      </c>
      <c r="BH106" s="7">
        <v>0</v>
      </c>
      <c r="BI106" s="7">
        <v>0</v>
      </c>
      <c r="BJ106" s="7" t="s">
        <v>144</v>
      </c>
      <c r="BK106" s="8">
        <v>87</v>
      </c>
      <c r="BL106" s="8"/>
      <c r="BM106" s="8"/>
      <c r="BN106" s="8" t="b">
        <f t="shared" si="20"/>
        <v>1</v>
      </c>
      <c r="BO106" s="8"/>
    </row>
    <row r="107" spans="1:67" x14ac:dyDescent="0.6">
      <c r="A107" s="7">
        <v>106</v>
      </c>
      <c r="B107" s="7">
        <v>644366.94380000001</v>
      </c>
      <c r="C107" s="7">
        <v>-142.09900490000001</v>
      </c>
      <c r="D107" s="7">
        <v>60.067273200000002</v>
      </c>
      <c r="E107" s="7">
        <v>228</v>
      </c>
      <c r="F107" s="7">
        <v>10</v>
      </c>
      <c r="G107" s="7">
        <v>10.5</v>
      </c>
      <c r="H107" s="7">
        <v>11</v>
      </c>
      <c r="I107" s="7">
        <v>1</v>
      </c>
      <c r="J107" s="7">
        <v>762</v>
      </c>
      <c r="K107" s="7">
        <v>947</v>
      </c>
      <c r="L107" s="7">
        <v>778</v>
      </c>
      <c r="M107" s="7">
        <v>16</v>
      </c>
      <c r="N107" s="7">
        <v>673803.31290000002</v>
      </c>
      <c r="O107" s="7">
        <v>27.425000000000001</v>
      </c>
      <c r="P107" s="7">
        <v>59</v>
      </c>
      <c r="Q107" s="7">
        <v>1970</v>
      </c>
      <c r="R107" s="7">
        <v>1398</v>
      </c>
      <c r="S107" s="7">
        <v>13</v>
      </c>
      <c r="T107" s="7">
        <v>236</v>
      </c>
      <c r="U107" s="7">
        <v>13647</v>
      </c>
      <c r="V107" s="7">
        <v>878.93902590000005</v>
      </c>
      <c r="W107" s="7">
        <v>3257.780029</v>
      </c>
      <c r="X107" s="7">
        <v>-0.26179999999999998</v>
      </c>
      <c r="Y107" s="7">
        <v>-0.4158</v>
      </c>
      <c r="Z107" s="7">
        <v>-0.49459999999999998</v>
      </c>
      <c r="AA107" s="7">
        <v>-0.79714285699999998</v>
      </c>
      <c r="AB107" s="7">
        <v>-0.46762162200000001</v>
      </c>
      <c r="AC107" s="7">
        <v>-17.302</v>
      </c>
      <c r="AD107" s="7">
        <v>27.402000000000001</v>
      </c>
      <c r="AE107" s="7">
        <v>3.8199000000000001</v>
      </c>
      <c r="AF107" s="7">
        <v>336</v>
      </c>
      <c r="AG107" s="7">
        <v>149</v>
      </c>
      <c r="AH107" s="7">
        <v>2018</v>
      </c>
      <c r="AI107" s="7">
        <v>1432</v>
      </c>
      <c r="AJ107" s="7">
        <v>8.3000000000000007</v>
      </c>
      <c r="AK107" s="7">
        <v>-12.22</v>
      </c>
      <c r="AL107" s="7">
        <v>1.76</v>
      </c>
      <c r="AM107" s="7">
        <v>27</v>
      </c>
      <c r="AN107" s="7">
        <v>1.4689000000000001</v>
      </c>
      <c r="AO107" s="7">
        <v>0.35949999999999999</v>
      </c>
      <c r="AP107" s="7">
        <v>1371082.132</v>
      </c>
      <c r="AQ107" s="7">
        <v>1547</v>
      </c>
      <c r="AR107" s="7">
        <v>98.970664999999997</v>
      </c>
      <c r="AS107" s="7">
        <v>169.93660740000001</v>
      </c>
      <c r="AT107" s="7">
        <v>191.77917479999999</v>
      </c>
      <c r="AU107" s="7">
        <v>190.3546</v>
      </c>
      <c r="AV107" s="7">
        <v>212.8567505</v>
      </c>
      <c r="AW107" s="7">
        <v>249.72316000000001</v>
      </c>
      <c r="AX107" s="7">
        <v>42.92014313</v>
      </c>
      <c r="AY107" s="7">
        <v>29.120183999999998</v>
      </c>
      <c r="AZ107" s="7">
        <v>1</v>
      </c>
      <c r="BA107" s="7">
        <v>1</v>
      </c>
      <c r="BB107" s="7">
        <v>673803.31290000002</v>
      </c>
      <c r="BC107" s="7">
        <f t="shared" si="17"/>
        <v>1318170.2567</v>
      </c>
      <c r="BD107" s="7">
        <f t="shared" si="18"/>
        <v>0.48883438275504215</v>
      </c>
      <c r="BE107" s="7">
        <f t="shared" si="19"/>
        <v>0.95631311313488798</v>
      </c>
      <c r="BF107" s="7">
        <v>0</v>
      </c>
      <c r="BG107" s="7">
        <v>0</v>
      </c>
      <c r="BH107" s="7">
        <v>0</v>
      </c>
      <c r="BI107" s="7">
        <v>0</v>
      </c>
      <c r="BJ107" s="7" t="s">
        <v>145</v>
      </c>
      <c r="BK107" s="8">
        <v>5</v>
      </c>
      <c r="BL107" s="8" t="b">
        <f>AZ107&lt;7</f>
        <v>1</v>
      </c>
      <c r="BM107" s="8" t="b">
        <f>AND(BL107=TRUE,BF108=0)</f>
        <v>1</v>
      </c>
      <c r="BN107" s="8" t="b">
        <f t="shared" si="20"/>
        <v>0</v>
      </c>
      <c r="BO107" s="8" t="b">
        <f>AND(BN107=TRUE,BF107=0)</f>
        <v>0</v>
      </c>
    </row>
    <row r="108" spans="1:67" x14ac:dyDescent="0.6">
      <c r="A108" s="7">
        <v>107</v>
      </c>
      <c r="B108" s="7">
        <v>-10776455.449999999</v>
      </c>
      <c r="C108" s="7">
        <v>-144.41429819999999</v>
      </c>
      <c r="D108" s="7">
        <v>60.69204216</v>
      </c>
      <c r="E108" s="7">
        <v>244</v>
      </c>
      <c r="F108" s="7">
        <v>11.6</v>
      </c>
      <c r="G108" s="7">
        <v>11.9</v>
      </c>
      <c r="H108" s="7">
        <v>12.4</v>
      </c>
      <c r="I108" s="7">
        <v>0.79999924</v>
      </c>
      <c r="J108" s="7">
        <v>846</v>
      </c>
      <c r="K108" s="7">
        <v>1069</v>
      </c>
      <c r="L108" s="7">
        <v>871</v>
      </c>
      <c r="M108" s="7">
        <v>25</v>
      </c>
      <c r="N108" s="7">
        <v>15724999.42</v>
      </c>
      <c r="O108" s="7">
        <v>421.012</v>
      </c>
      <c r="P108" s="7">
        <v>41</v>
      </c>
      <c r="Q108" s="7">
        <v>3411</v>
      </c>
      <c r="R108" s="7">
        <v>943</v>
      </c>
      <c r="S108" s="7">
        <v>11</v>
      </c>
      <c r="T108" s="7">
        <v>295</v>
      </c>
      <c r="U108" s="7">
        <v>55594</v>
      </c>
      <c r="V108" s="7">
        <v>9028</v>
      </c>
      <c r="W108" s="7">
        <v>16694</v>
      </c>
      <c r="X108" s="7">
        <v>3.8300000000000001E-2</v>
      </c>
      <c r="Y108" s="7">
        <v>-0.33979999999999999</v>
      </c>
      <c r="Z108" s="7">
        <v>-0.4254</v>
      </c>
      <c r="AA108" s="7">
        <v>-0.81685714300000001</v>
      </c>
      <c r="AB108" s="7">
        <v>-0.35099999999999998</v>
      </c>
      <c r="AC108" s="7">
        <v>-12.987</v>
      </c>
      <c r="AD108" s="7">
        <v>420.94</v>
      </c>
      <c r="AE108" s="7">
        <v>116.6609</v>
      </c>
      <c r="AF108" s="7">
        <v>598</v>
      </c>
      <c r="AG108" s="7">
        <v>150</v>
      </c>
      <c r="AH108" s="7">
        <v>3372</v>
      </c>
      <c r="AI108" s="7">
        <v>984</v>
      </c>
      <c r="AJ108" s="7">
        <v>5.2</v>
      </c>
      <c r="AK108" s="7">
        <v>-7.66</v>
      </c>
      <c r="AL108" s="7">
        <v>3.32</v>
      </c>
      <c r="AM108" s="7">
        <v>78</v>
      </c>
      <c r="AN108" s="7">
        <v>1.0136000000000001</v>
      </c>
      <c r="AO108" s="7">
        <v>0.26869999999999999</v>
      </c>
      <c r="AP108" s="7">
        <v>8462551.3780000005</v>
      </c>
      <c r="AQ108" s="7">
        <v>483</v>
      </c>
      <c r="AR108" s="7">
        <v>165.75826000000001</v>
      </c>
      <c r="AS108" s="7">
        <v>362.47857670000002</v>
      </c>
      <c r="AT108" s="7">
        <v>445.45010380000002</v>
      </c>
      <c r="AU108" s="7">
        <v>441.31283999999999</v>
      </c>
      <c r="AV108" s="7">
        <v>510.99504089999999</v>
      </c>
      <c r="AW108" s="7">
        <v>653.38009999999997</v>
      </c>
      <c r="AX108" s="7">
        <v>148.5164642</v>
      </c>
      <c r="AY108" s="7">
        <v>114.15734</v>
      </c>
      <c r="AZ108" s="7">
        <v>7</v>
      </c>
      <c r="BA108" s="7">
        <v>2</v>
      </c>
      <c r="BB108" s="7">
        <v>15724999.42</v>
      </c>
      <c r="BC108" s="7">
        <f t="shared" si="17"/>
        <v>4948543.9700000007</v>
      </c>
      <c r="BD108" s="7">
        <f t="shared" si="18"/>
        <v>-2.1777022726949715</v>
      </c>
      <c r="BE108" s="7">
        <f t="shared" si="19"/>
        <v>-0.68530720810672052</v>
      </c>
      <c r="BF108" s="7">
        <v>0</v>
      </c>
      <c r="BG108" s="7">
        <v>0</v>
      </c>
      <c r="BH108" s="7">
        <v>0</v>
      </c>
      <c r="BI108" s="7">
        <v>0</v>
      </c>
      <c r="BJ108" s="7" t="s">
        <v>146</v>
      </c>
      <c r="BK108" s="8">
        <v>56</v>
      </c>
      <c r="BL108" s="8"/>
      <c r="BM108" s="8"/>
      <c r="BN108" s="8" t="b">
        <f t="shared" si="20"/>
        <v>1</v>
      </c>
      <c r="BO108" s="8"/>
    </row>
  </sheetData>
  <pageMargins left="0.75" right="0.75" top="1" bottom="1" header="0.5" footer="0.5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topLeftCell="A58" workbookViewId="0">
      <selection activeCell="B71" sqref="B71"/>
    </sheetView>
  </sheetViews>
  <sheetFormatPr defaultRowHeight="26" x14ac:dyDescent="0.6"/>
  <cols>
    <col min="1" max="1" width="33.34765625" customWidth="1"/>
    <col min="2" max="2" width="31.25" customWidth="1"/>
  </cols>
  <sheetData>
    <row r="1" spans="1:2" x14ac:dyDescent="0.6">
      <c r="A1" t="s">
        <v>174</v>
      </c>
    </row>
    <row r="3" spans="1:2" x14ac:dyDescent="0.6">
      <c r="A3" s="1" t="s">
        <v>172</v>
      </c>
      <c r="B3" s="1" t="s">
        <v>173</v>
      </c>
    </row>
    <row r="4" spans="1:2" x14ac:dyDescent="0.6">
      <c r="A4" s="2" t="s">
        <v>147</v>
      </c>
      <c r="B4" s="3" t="s">
        <v>170</v>
      </c>
    </row>
    <row r="5" spans="1:2" x14ac:dyDescent="0.6">
      <c r="A5" s="2" t="s">
        <v>153</v>
      </c>
      <c r="B5" s="3" t="s">
        <v>182</v>
      </c>
    </row>
    <row r="6" spans="1:2" x14ac:dyDescent="0.6">
      <c r="A6" s="2" t="s">
        <v>0</v>
      </c>
      <c r="B6" s="3" t="s">
        <v>175</v>
      </c>
    </row>
    <row r="7" spans="1:2" x14ac:dyDescent="0.6">
      <c r="A7" s="2" t="s">
        <v>1</v>
      </c>
      <c r="B7" s="3" t="s">
        <v>176</v>
      </c>
    </row>
    <row r="8" spans="1:2" x14ac:dyDescent="0.6">
      <c r="A8" s="2" t="s">
        <v>2</v>
      </c>
      <c r="B8" s="3" t="s">
        <v>177</v>
      </c>
    </row>
    <row r="9" spans="1:2" x14ac:dyDescent="0.6">
      <c r="A9" s="2" t="s">
        <v>3</v>
      </c>
      <c r="B9" s="4" t="s">
        <v>178</v>
      </c>
    </row>
    <row r="10" spans="1:2" x14ac:dyDescent="0.6">
      <c r="A10" s="2" t="s">
        <v>4</v>
      </c>
      <c r="B10" s="4"/>
    </row>
    <row r="11" spans="1:2" x14ac:dyDescent="0.6">
      <c r="A11" s="2" t="s">
        <v>5</v>
      </c>
      <c r="B11" s="4"/>
    </row>
    <row r="12" spans="1:2" x14ac:dyDescent="0.6">
      <c r="A12" s="2" t="s">
        <v>6</v>
      </c>
      <c r="B12" s="3" t="s">
        <v>179</v>
      </c>
    </row>
    <row r="13" spans="1:2" x14ac:dyDescent="0.6">
      <c r="A13" s="2" t="s">
        <v>7</v>
      </c>
      <c r="B13" s="4" t="s">
        <v>180</v>
      </c>
    </row>
    <row r="14" spans="1:2" x14ac:dyDescent="0.6">
      <c r="A14" s="2" t="s">
        <v>7</v>
      </c>
      <c r="B14" s="4"/>
    </row>
    <row r="15" spans="1:2" x14ac:dyDescent="0.6">
      <c r="A15" s="2" t="s">
        <v>7</v>
      </c>
      <c r="B15" s="4"/>
    </row>
    <row r="16" spans="1:2" x14ac:dyDescent="0.6">
      <c r="A16" s="2" t="s">
        <v>8</v>
      </c>
      <c r="B16" s="3" t="s">
        <v>181</v>
      </c>
    </row>
    <row r="17" spans="1:2" x14ac:dyDescent="0.6">
      <c r="A17" s="2" t="s">
        <v>154</v>
      </c>
      <c r="B17" s="3" t="s">
        <v>171</v>
      </c>
    </row>
    <row r="18" spans="1:2" x14ac:dyDescent="0.6">
      <c r="A18" s="2" t="s">
        <v>155</v>
      </c>
      <c r="B18" s="3" t="s">
        <v>183</v>
      </c>
    </row>
    <row r="19" spans="1:2" x14ac:dyDescent="0.6">
      <c r="A19" s="2" t="s">
        <v>156</v>
      </c>
      <c r="B19" s="4" t="s">
        <v>184</v>
      </c>
    </row>
    <row r="20" spans="1:2" x14ac:dyDescent="0.6">
      <c r="A20" s="2" t="s">
        <v>157</v>
      </c>
      <c r="B20" s="4"/>
    </row>
    <row r="21" spans="1:2" x14ac:dyDescent="0.6">
      <c r="A21" s="2" t="s">
        <v>158</v>
      </c>
      <c r="B21" s="4"/>
    </row>
    <row r="22" spans="1:2" x14ac:dyDescent="0.6">
      <c r="A22" s="2" t="s">
        <v>159</v>
      </c>
      <c r="B22" s="3" t="s">
        <v>185</v>
      </c>
    </row>
    <row r="23" spans="1:2" x14ac:dyDescent="0.6">
      <c r="A23" s="2" t="s">
        <v>160</v>
      </c>
      <c r="B23" s="3" t="s">
        <v>186</v>
      </c>
    </row>
    <row r="24" spans="1:2" x14ac:dyDescent="0.6">
      <c r="A24" s="2" t="s">
        <v>161</v>
      </c>
      <c r="B24" s="3" t="s">
        <v>187</v>
      </c>
    </row>
    <row r="25" spans="1:2" x14ac:dyDescent="0.6">
      <c r="A25" s="2" t="s">
        <v>9</v>
      </c>
      <c r="B25" s="3" t="s">
        <v>188</v>
      </c>
    </row>
    <row r="26" spans="1:2" x14ac:dyDescent="0.6">
      <c r="A26" s="2" t="s">
        <v>10</v>
      </c>
      <c r="B26" s="3" t="s">
        <v>189</v>
      </c>
    </row>
    <row r="27" spans="1:2" x14ac:dyDescent="0.6">
      <c r="A27" s="2" t="s">
        <v>11</v>
      </c>
      <c r="B27" s="4" t="s">
        <v>190</v>
      </c>
    </row>
    <row r="28" spans="1:2" x14ac:dyDescent="0.6">
      <c r="A28" s="2" t="s">
        <v>12</v>
      </c>
      <c r="B28" s="4"/>
    </row>
    <row r="29" spans="1:2" x14ac:dyDescent="0.6">
      <c r="A29" s="2" t="s">
        <v>13</v>
      </c>
      <c r="B29" s="4"/>
    </row>
    <row r="30" spans="1:2" x14ac:dyDescent="0.6">
      <c r="A30" s="2" t="s">
        <v>14</v>
      </c>
      <c r="B30" s="4"/>
    </row>
    <row r="31" spans="1:2" x14ac:dyDescent="0.6">
      <c r="A31" s="2" t="s">
        <v>15</v>
      </c>
      <c r="B31" s="3" t="s">
        <v>191</v>
      </c>
    </row>
    <row r="32" spans="1:2" x14ac:dyDescent="0.6">
      <c r="A32" s="2" t="s">
        <v>16</v>
      </c>
      <c r="B32" s="3" t="s">
        <v>192</v>
      </c>
    </row>
    <row r="33" spans="1:2" x14ac:dyDescent="0.6">
      <c r="A33" s="2" t="s">
        <v>17</v>
      </c>
      <c r="B33" s="3" t="s">
        <v>183</v>
      </c>
    </row>
    <row r="34" spans="1:2" x14ac:dyDescent="0.6">
      <c r="A34" s="2" t="s">
        <v>18</v>
      </c>
      <c r="B34" s="3" t="s">
        <v>193</v>
      </c>
    </row>
    <row r="35" spans="1:2" x14ac:dyDescent="0.6">
      <c r="A35" s="2" t="s">
        <v>19</v>
      </c>
      <c r="B35" s="3" t="s">
        <v>194</v>
      </c>
    </row>
    <row r="36" spans="1:2" x14ac:dyDescent="0.6">
      <c r="A36" s="2" t="s">
        <v>162</v>
      </c>
      <c r="B36" s="4" t="s">
        <v>214</v>
      </c>
    </row>
    <row r="37" spans="1:2" x14ac:dyDescent="0.6">
      <c r="A37" s="2" t="s">
        <v>163</v>
      </c>
      <c r="B37" s="4"/>
    </row>
    <row r="38" spans="1:2" x14ac:dyDescent="0.6">
      <c r="A38" s="2" t="s">
        <v>164</v>
      </c>
      <c r="B38" s="4"/>
    </row>
    <row r="39" spans="1:2" x14ac:dyDescent="0.6">
      <c r="A39" s="2" t="s">
        <v>165</v>
      </c>
      <c r="B39" s="3" t="s">
        <v>215</v>
      </c>
    </row>
    <row r="40" spans="1:2" x14ac:dyDescent="0.6">
      <c r="A40" s="2" t="s">
        <v>20</v>
      </c>
      <c r="B40" s="3" t="s">
        <v>195</v>
      </c>
    </row>
    <row r="41" spans="1:2" x14ac:dyDescent="0.6">
      <c r="A41" s="2" t="s">
        <v>21</v>
      </c>
      <c r="B41" s="3" t="s">
        <v>196</v>
      </c>
    </row>
    <row r="42" spans="1:2" x14ac:dyDescent="0.6">
      <c r="A42" s="2" t="s">
        <v>22</v>
      </c>
      <c r="B42" s="3" t="s">
        <v>197</v>
      </c>
    </row>
    <row r="43" spans="1:2" x14ac:dyDescent="0.6">
      <c r="A43" s="2" t="s">
        <v>23</v>
      </c>
      <c r="B43" s="3" t="s">
        <v>198</v>
      </c>
    </row>
    <row r="44" spans="1:2" x14ac:dyDescent="0.6">
      <c r="A44" s="2" t="s">
        <v>24</v>
      </c>
      <c r="B44" s="3" t="s">
        <v>199</v>
      </c>
    </row>
    <row r="45" spans="1:2" x14ac:dyDescent="0.6">
      <c r="A45" s="2" t="s">
        <v>25</v>
      </c>
      <c r="B45" s="3" t="s">
        <v>201</v>
      </c>
    </row>
    <row r="46" spans="1:2" x14ac:dyDescent="0.6">
      <c r="A46" s="2" t="s">
        <v>26</v>
      </c>
      <c r="B46" s="3" t="s">
        <v>200</v>
      </c>
    </row>
    <row r="47" spans="1:2" x14ac:dyDescent="0.6">
      <c r="A47" s="2" t="s">
        <v>27</v>
      </c>
      <c r="B47" s="4" t="s">
        <v>202</v>
      </c>
    </row>
    <row r="48" spans="1:2" x14ac:dyDescent="0.6">
      <c r="A48" s="2" t="s">
        <v>28</v>
      </c>
      <c r="B48" s="4"/>
    </row>
    <row r="49" spans="1:2" x14ac:dyDescent="0.6">
      <c r="A49" s="2" t="s">
        <v>29</v>
      </c>
      <c r="B49" s="4"/>
    </row>
    <row r="50" spans="1:2" x14ac:dyDescent="0.6">
      <c r="A50" s="2" t="s">
        <v>30</v>
      </c>
      <c r="B50" s="4"/>
    </row>
    <row r="51" spans="1:2" x14ac:dyDescent="0.6">
      <c r="A51" s="2" t="s">
        <v>31</v>
      </c>
      <c r="B51" s="4"/>
    </row>
    <row r="52" spans="1:2" x14ac:dyDescent="0.6">
      <c r="A52" s="2" t="s">
        <v>32</v>
      </c>
      <c r="B52" s="4"/>
    </row>
    <row r="53" spans="1:2" x14ac:dyDescent="0.6">
      <c r="A53" s="2" t="s">
        <v>33</v>
      </c>
      <c r="B53" s="4"/>
    </row>
    <row r="54" spans="1:2" x14ac:dyDescent="0.6">
      <c r="A54" s="2" t="s">
        <v>34</v>
      </c>
      <c r="B54" s="4"/>
    </row>
    <row r="55" spans="1:2" x14ac:dyDescent="0.6">
      <c r="A55" s="2" t="s">
        <v>35</v>
      </c>
      <c r="B55" s="3" t="s">
        <v>203</v>
      </c>
    </row>
    <row r="56" spans="1:2" x14ac:dyDescent="0.6">
      <c r="A56" s="2" t="s">
        <v>36</v>
      </c>
      <c r="B56" s="3" t="s">
        <v>204</v>
      </c>
    </row>
    <row r="57" spans="1:2" x14ac:dyDescent="0.6">
      <c r="A57" s="2" t="s">
        <v>166</v>
      </c>
      <c r="B57" s="3" t="s">
        <v>205</v>
      </c>
    </row>
    <row r="58" spans="1:2" x14ac:dyDescent="0.6">
      <c r="A58" s="2" t="s">
        <v>167</v>
      </c>
      <c r="B58" s="3" t="s">
        <v>206</v>
      </c>
    </row>
    <row r="59" spans="1:2" x14ac:dyDescent="0.6">
      <c r="A59" s="2" t="s">
        <v>168</v>
      </c>
      <c r="B59" s="3" t="s">
        <v>207</v>
      </c>
    </row>
    <row r="60" spans="1:2" x14ac:dyDescent="0.6">
      <c r="A60" s="2" t="s">
        <v>169</v>
      </c>
      <c r="B60" s="3" t="s">
        <v>208</v>
      </c>
    </row>
    <row r="61" spans="1:2" x14ac:dyDescent="0.6">
      <c r="A61" s="2" t="s">
        <v>37</v>
      </c>
      <c r="B61" s="3" t="s">
        <v>209</v>
      </c>
    </row>
    <row r="62" spans="1:2" x14ac:dyDescent="0.6">
      <c r="A62" s="2" t="s">
        <v>38</v>
      </c>
      <c r="B62" s="3" t="s">
        <v>210</v>
      </c>
    </row>
    <row r="63" spans="1:2" x14ac:dyDescent="0.6">
      <c r="A63" s="2" t="s">
        <v>39</v>
      </c>
      <c r="B63" s="3" t="s">
        <v>211</v>
      </c>
    </row>
    <row r="64" spans="1:2" x14ac:dyDescent="0.6">
      <c r="A64" s="2" t="s">
        <v>40</v>
      </c>
      <c r="B64" s="3" t="s">
        <v>212</v>
      </c>
    </row>
    <row r="65" spans="1:2" x14ac:dyDescent="0.6">
      <c r="A65" s="2" t="s">
        <v>41</v>
      </c>
      <c r="B65" s="3" t="s">
        <v>213</v>
      </c>
    </row>
    <row r="66" spans="1:2" x14ac:dyDescent="0.6">
      <c r="A66" s="9" t="s">
        <v>148</v>
      </c>
      <c r="B66" s="3" t="s">
        <v>216</v>
      </c>
    </row>
    <row r="67" spans="1:2" x14ac:dyDescent="0.6">
      <c r="A67" s="9" t="s">
        <v>149</v>
      </c>
      <c r="B67" s="3" t="s">
        <v>217</v>
      </c>
    </row>
    <row r="68" spans="1:2" x14ac:dyDescent="0.6">
      <c r="A68" s="9" t="s">
        <v>150</v>
      </c>
      <c r="B68" s="3" t="s">
        <v>219</v>
      </c>
    </row>
    <row r="69" spans="1:2" x14ac:dyDescent="0.6">
      <c r="A69" s="9" t="s">
        <v>151</v>
      </c>
      <c r="B69" s="3" t="s">
        <v>218</v>
      </c>
    </row>
    <row r="70" spans="1:2" x14ac:dyDescent="0.6">
      <c r="A70" s="9" t="s">
        <v>152</v>
      </c>
      <c r="B70" s="3" t="s">
        <v>220</v>
      </c>
    </row>
  </sheetData>
  <mergeCells count="6">
    <mergeCell ref="B9:B11"/>
    <mergeCell ref="B13:B15"/>
    <mergeCell ref="B19:B21"/>
    <mergeCell ref="B27:B30"/>
    <mergeCell ref="B47:B54"/>
    <mergeCell ref="B36:B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lakeData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William Armstrong</cp:lastModifiedBy>
  <cp:lastPrinted>2021-04-30T01:24:19Z</cp:lastPrinted>
  <dcterms:created xsi:type="dcterms:W3CDTF">2020-11-04T18:06:12Z</dcterms:created>
  <dcterms:modified xsi:type="dcterms:W3CDTF">2021-05-17T16:59:14Z</dcterms:modified>
</cp:coreProperties>
</file>