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20730" windowHeight="11760"/>
  </bookViews>
  <sheets>
    <sheet name="Table_S2" sheetId="1" r:id="rId1"/>
  </sheets>
  <definedNames>
    <definedName name="glacier_change" localSheetId="0">Table_S2!$A$2:$M$199</definedName>
    <definedName name="margin_error_2" localSheetId="0">Table_S2!$E$2:$E$198</definedName>
  </definedNames>
  <calcPr calcId="144525"/>
</workbook>
</file>

<file path=xl/calcChain.xml><?xml version="1.0" encoding="utf-8"?>
<calcChain xmlns="http://schemas.openxmlformats.org/spreadsheetml/2006/main">
  <c r="AI6" i="1" l="1"/>
  <c r="AE6" i="1"/>
  <c r="AA6" i="1"/>
  <c r="W6" i="1"/>
  <c r="U6" i="1"/>
  <c r="T6" i="1"/>
  <c r="R6" i="1"/>
  <c r="Q6" i="1"/>
  <c r="AI5" i="1"/>
  <c r="AA5" i="1"/>
  <c r="AB5" i="1" s="1"/>
  <c r="AC5" i="1" s="1"/>
  <c r="W5" i="1"/>
  <c r="U5" i="1"/>
  <c r="T5" i="1"/>
  <c r="Q5" i="1"/>
  <c r="AF6" i="1" l="1"/>
  <c r="AG6" i="1" s="1"/>
  <c r="AJ5" i="1"/>
  <c r="AK5" i="1" s="1"/>
  <c r="AB6" i="1"/>
  <c r="AC6" i="1" s="1"/>
  <c r="X6" i="1"/>
  <c r="Y6" i="1" s="1"/>
  <c r="AJ6" i="1"/>
  <c r="AK6" i="1" s="1"/>
  <c r="X5" i="1"/>
  <c r="Y5" i="1" s="1"/>
  <c r="AM5" i="1" s="1"/>
  <c r="AI4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2" i="1"/>
  <c r="AI66" i="1"/>
  <c r="AI67" i="1"/>
  <c r="AI68" i="1"/>
  <c r="AI71" i="1"/>
  <c r="AI72" i="1"/>
  <c r="AI73" i="1"/>
  <c r="AI74" i="1"/>
  <c r="AI75" i="1"/>
  <c r="AI76" i="1"/>
  <c r="AI77" i="1"/>
  <c r="AI78" i="1"/>
  <c r="AI80" i="1"/>
  <c r="AI81" i="1"/>
  <c r="AI82" i="1"/>
  <c r="AI83" i="1"/>
  <c r="AI84" i="1"/>
  <c r="AI85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6" i="1"/>
  <c r="AI177" i="1"/>
  <c r="AI178" i="1"/>
  <c r="AI179" i="1"/>
  <c r="AI180" i="1"/>
  <c r="AI186" i="1"/>
  <c r="AI187" i="1"/>
  <c r="AI188" i="1"/>
  <c r="AI189" i="1"/>
  <c r="AI190" i="1"/>
  <c r="AI191" i="1"/>
  <c r="AI192" i="1"/>
  <c r="AI194" i="1"/>
  <c r="AI195" i="1"/>
  <c r="AI196" i="1"/>
  <c r="AI197" i="1"/>
  <c r="AI198" i="1"/>
  <c r="AI3" i="1"/>
  <c r="U4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2" i="1"/>
  <c r="U66" i="1"/>
  <c r="U67" i="1"/>
  <c r="U68" i="1"/>
  <c r="U71" i="1"/>
  <c r="U72" i="1"/>
  <c r="U73" i="1"/>
  <c r="U74" i="1"/>
  <c r="U75" i="1"/>
  <c r="U76" i="1"/>
  <c r="U77" i="1"/>
  <c r="U78" i="1"/>
  <c r="U80" i="1"/>
  <c r="U81" i="1"/>
  <c r="U82" i="1"/>
  <c r="U83" i="1"/>
  <c r="U84" i="1"/>
  <c r="U85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6" i="1"/>
  <c r="U177" i="1"/>
  <c r="U178" i="1"/>
  <c r="U179" i="1"/>
  <c r="U180" i="1"/>
  <c r="U186" i="1"/>
  <c r="U187" i="1"/>
  <c r="U188" i="1"/>
  <c r="U189" i="1"/>
  <c r="U190" i="1"/>
  <c r="U191" i="1"/>
  <c r="U192" i="1"/>
  <c r="U194" i="1"/>
  <c r="U195" i="1"/>
  <c r="U196" i="1"/>
  <c r="U197" i="1"/>
  <c r="U198" i="1"/>
  <c r="U3" i="1"/>
  <c r="AE17" i="1"/>
  <c r="AE124" i="1"/>
  <c r="AE126" i="1"/>
  <c r="AE20" i="1"/>
  <c r="AE23" i="1"/>
  <c r="AE37" i="1"/>
  <c r="AE26" i="1"/>
  <c r="AE40" i="1"/>
  <c r="AE38" i="1"/>
  <c r="AE153" i="1"/>
  <c r="AE144" i="1"/>
  <c r="AE168" i="1"/>
  <c r="AE162" i="1"/>
  <c r="AE166" i="1"/>
  <c r="AE93" i="1"/>
  <c r="AE89" i="1"/>
  <c r="AE99" i="1"/>
  <c r="AE103" i="1"/>
  <c r="AE78" i="1"/>
  <c r="AE81" i="1"/>
  <c r="AE174" i="1"/>
  <c r="AE172" i="1"/>
  <c r="AE115" i="1"/>
  <c r="AE110" i="1"/>
  <c r="AE170" i="1"/>
  <c r="AE27" i="1"/>
  <c r="AE41" i="1"/>
  <c r="AE169" i="1"/>
  <c r="AE84" i="1"/>
  <c r="AE102" i="1"/>
  <c r="AE104" i="1"/>
  <c r="AE91" i="1"/>
  <c r="AE82" i="1"/>
  <c r="AE145" i="1"/>
  <c r="AE171" i="1"/>
  <c r="AE25" i="1"/>
  <c r="AE24" i="1"/>
  <c r="AE22" i="1"/>
  <c r="AE21" i="1"/>
  <c r="AE14" i="1"/>
  <c r="AE19" i="1"/>
  <c r="AE117" i="1"/>
  <c r="AE173" i="1"/>
  <c r="AE10" i="1"/>
  <c r="AE11" i="1"/>
  <c r="AE15" i="1"/>
  <c r="AE16" i="1"/>
  <c r="AE18" i="1"/>
  <c r="AE8" i="1"/>
  <c r="AE9" i="1"/>
  <c r="AA29" i="1"/>
  <c r="AA17" i="1"/>
  <c r="AA32" i="1"/>
  <c r="AA31" i="1"/>
  <c r="AA30" i="1"/>
  <c r="AA57" i="1"/>
  <c r="AA33" i="1"/>
  <c r="AA36" i="1"/>
  <c r="AA34" i="1"/>
  <c r="AA35" i="1"/>
  <c r="AA157" i="1"/>
  <c r="AA158" i="1"/>
  <c r="AA163" i="1"/>
  <c r="AA77" i="1"/>
  <c r="AA76" i="1"/>
  <c r="AA161" i="1"/>
  <c r="AA160" i="1"/>
  <c r="AA74" i="1"/>
  <c r="AA71" i="1"/>
  <c r="AA124" i="1"/>
  <c r="AA125" i="1"/>
  <c r="AA126" i="1"/>
  <c r="AA135" i="1"/>
  <c r="AA134" i="1"/>
  <c r="AA136" i="1"/>
  <c r="AA137" i="1"/>
  <c r="AA139" i="1"/>
  <c r="AA138" i="1"/>
  <c r="AA159" i="1"/>
  <c r="AA113" i="1"/>
  <c r="AA130" i="1"/>
  <c r="AA133" i="1"/>
  <c r="AA129" i="1"/>
  <c r="AA98" i="1"/>
  <c r="AA111" i="1"/>
  <c r="AA67" i="1"/>
  <c r="AA154" i="1"/>
  <c r="AA127" i="1"/>
  <c r="AA128" i="1"/>
  <c r="AA75" i="1"/>
  <c r="AA176" i="1"/>
  <c r="AA182" i="1"/>
  <c r="AA3" i="1"/>
  <c r="AA4" i="1"/>
  <c r="AA55" i="1"/>
  <c r="AA59" i="1"/>
  <c r="AA61" i="1"/>
  <c r="AA13" i="1"/>
  <c r="AA12" i="1"/>
  <c r="AA45" i="1"/>
  <c r="AA46" i="1"/>
  <c r="AA47" i="1"/>
  <c r="AA44" i="1"/>
  <c r="AA48" i="1"/>
  <c r="AA43" i="1"/>
  <c r="AA49" i="1"/>
  <c r="AA50" i="1"/>
  <c r="AA42" i="1"/>
  <c r="AA51" i="1"/>
  <c r="AA20" i="1"/>
  <c r="AA23" i="1"/>
  <c r="AA66" i="1"/>
  <c r="AA60" i="1"/>
  <c r="AA37" i="1"/>
  <c r="AA56" i="1"/>
  <c r="AA54" i="1"/>
  <c r="AA131" i="1"/>
  <c r="AA26" i="1"/>
  <c r="AA68" i="1"/>
  <c r="AA40" i="1"/>
  <c r="AA38" i="1"/>
  <c r="AA178" i="1"/>
  <c r="AA179" i="1"/>
  <c r="AA191" i="1"/>
  <c r="AA189" i="1"/>
  <c r="AA188" i="1"/>
  <c r="AA183" i="1"/>
  <c r="AA153" i="1"/>
  <c r="AA155" i="1"/>
  <c r="AA156" i="1"/>
  <c r="AA143" i="1"/>
  <c r="AA144" i="1"/>
  <c r="AA168" i="1"/>
  <c r="AA162" i="1"/>
  <c r="AA165" i="1"/>
  <c r="AA166" i="1"/>
  <c r="AA167" i="1"/>
  <c r="AA164" i="1"/>
  <c r="AA93" i="1"/>
  <c r="AA92" i="1"/>
  <c r="AA86" i="1"/>
  <c r="AA89" i="1"/>
  <c r="AA90" i="1"/>
  <c r="AA85" i="1"/>
  <c r="AA88" i="1"/>
  <c r="AA87" i="1"/>
  <c r="AA94" i="1"/>
  <c r="AA96" i="1"/>
  <c r="AA99" i="1"/>
  <c r="AA97" i="1"/>
  <c r="AA101" i="1"/>
  <c r="AA73" i="1"/>
  <c r="AA72" i="1"/>
  <c r="AA100" i="1"/>
  <c r="AA103" i="1"/>
  <c r="AA95" i="1"/>
  <c r="AA78" i="1"/>
  <c r="AA81" i="1"/>
  <c r="AA80" i="1"/>
  <c r="AA174" i="1"/>
  <c r="AA172" i="1"/>
  <c r="AA141" i="1"/>
  <c r="AA142" i="1"/>
  <c r="AA151" i="1"/>
  <c r="AA152" i="1"/>
  <c r="AA149" i="1"/>
  <c r="AA150" i="1"/>
  <c r="AA146" i="1"/>
  <c r="AA114" i="1"/>
  <c r="AA115" i="1"/>
  <c r="AA118" i="1"/>
  <c r="AA108" i="1"/>
  <c r="AA112" i="1"/>
  <c r="AA123" i="1"/>
  <c r="AA106" i="1"/>
  <c r="AA107" i="1"/>
  <c r="AA109" i="1"/>
  <c r="AA122" i="1"/>
  <c r="AA121" i="1"/>
  <c r="AA105" i="1"/>
  <c r="AA110" i="1"/>
  <c r="AA148" i="1"/>
  <c r="AA170" i="1"/>
  <c r="AA147" i="1"/>
  <c r="AA58" i="1"/>
  <c r="AA27" i="1"/>
  <c r="AA41" i="1"/>
  <c r="AA169" i="1"/>
  <c r="AA198" i="1"/>
  <c r="AA177" i="1"/>
  <c r="AA199" i="1"/>
  <c r="AA184" i="1"/>
  <c r="AA193" i="1"/>
  <c r="AA185" i="1"/>
  <c r="AA186" i="1"/>
  <c r="AA187" i="1"/>
  <c r="AA190" i="1"/>
  <c r="AA192" i="1"/>
  <c r="AA194" i="1"/>
  <c r="AA195" i="1"/>
  <c r="AA197" i="1"/>
  <c r="AA83" i="1"/>
  <c r="AA84" i="1"/>
  <c r="AA102" i="1"/>
  <c r="AA104" i="1"/>
  <c r="AA91" i="1"/>
  <c r="AA82" i="1"/>
  <c r="AA119" i="1"/>
  <c r="AA120" i="1"/>
  <c r="AA145" i="1"/>
  <c r="AA171" i="1"/>
  <c r="AA62" i="1"/>
  <c r="AA25" i="1"/>
  <c r="AA24" i="1"/>
  <c r="AA22" i="1"/>
  <c r="AA21" i="1"/>
  <c r="AA14" i="1"/>
  <c r="AA19" i="1"/>
  <c r="AA52" i="1"/>
  <c r="AA39" i="1"/>
  <c r="AA53" i="1"/>
  <c r="AA196" i="1"/>
  <c r="AA181" i="1"/>
  <c r="AA180" i="1"/>
  <c r="AA117" i="1"/>
  <c r="AA116" i="1"/>
  <c r="AA173" i="1"/>
  <c r="AA10" i="1"/>
  <c r="AA11" i="1"/>
  <c r="AA15" i="1"/>
  <c r="AA16" i="1"/>
  <c r="AA18" i="1"/>
  <c r="AA8" i="1"/>
  <c r="AA9" i="1"/>
  <c r="AA132" i="1"/>
  <c r="AA28" i="1"/>
  <c r="Y24" i="1"/>
  <c r="Y31" i="1"/>
  <c r="Y36" i="1"/>
  <c r="Y68" i="1"/>
  <c r="Y77" i="1"/>
  <c r="Y76" i="1"/>
  <c r="Y125" i="1"/>
  <c r="Y135" i="1"/>
  <c r="Y159" i="1"/>
  <c r="Y167" i="1"/>
  <c r="Y92" i="1"/>
  <c r="Y142" i="1"/>
  <c r="Y85" i="1"/>
  <c r="Y98" i="1"/>
  <c r="Y154" i="1"/>
  <c r="Y127" i="1"/>
  <c r="Y128" i="1"/>
  <c r="Y75" i="1"/>
  <c r="Y176" i="1"/>
  <c r="Y4" i="1"/>
  <c r="Y155" i="1"/>
  <c r="Y97" i="1"/>
  <c r="Y101" i="1"/>
  <c r="Y73" i="1"/>
  <c r="Y72" i="1"/>
  <c r="Y192" i="1"/>
  <c r="Y140" i="1"/>
  <c r="W20" i="1"/>
  <c r="W23" i="1"/>
  <c r="W26" i="1"/>
  <c r="W168" i="1"/>
  <c r="W124" i="1"/>
  <c r="W126" i="1"/>
  <c r="W144" i="1"/>
  <c r="W162" i="1"/>
  <c r="W166" i="1"/>
  <c r="W93" i="1"/>
  <c r="W89" i="1"/>
  <c r="W81" i="1"/>
  <c r="W10" i="1"/>
  <c r="W11" i="1"/>
  <c r="W15" i="1"/>
  <c r="W16" i="1"/>
  <c r="W18" i="1"/>
  <c r="W8" i="1"/>
  <c r="W9" i="1"/>
  <c r="W40" i="1"/>
  <c r="W174" i="1"/>
  <c r="W172" i="1"/>
  <c r="W27" i="1"/>
  <c r="W102" i="1"/>
  <c r="W104" i="1"/>
  <c r="W91" i="1"/>
  <c r="W82" i="1"/>
  <c r="W145" i="1"/>
  <c r="W24" i="1"/>
  <c r="W22" i="1"/>
  <c r="W21" i="1"/>
  <c r="W14" i="1"/>
  <c r="W19" i="1"/>
  <c r="W153" i="1"/>
  <c r="W99" i="1"/>
  <c r="W84" i="1"/>
  <c r="W171" i="1"/>
  <c r="W28" i="1"/>
  <c r="W29" i="1"/>
  <c r="W32" i="1"/>
  <c r="W31" i="1"/>
  <c r="W30" i="1"/>
  <c r="W57" i="1"/>
  <c r="W33" i="1"/>
  <c r="W36" i="1"/>
  <c r="W34" i="1"/>
  <c r="W35" i="1"/>
  <c r="W66" i="1"/>
  <c r="W56" i="1"/>
  <c r="W54" i="1"/>
  <c r="W131" i="1"/>
  <c r="W68" i="1"/>
  <c r="W143" i="1"/>
  <c r="W157" i="1"/>
  <c r="W158" i="1"/>
  <c r="W163" i="1"/>
  <c r="W77" i="1"/>
  <c r="W76" i="1"/>
  <c r="W161" i="1"/>
  <c r="W160" i="1"/>
  <c r="W74" i="1"/>
  <c r="W71" i="1"/>
  <c r="W125" i="1"/>
  <c r="W135" i="1"/>
  <c r="W134" i="1"/>
  <c r="W136" i="1"/>
  <c r="W137" i="1"/>
  <c r="W139" i="1"/>
  <c r="W138" i="1"/>
  <c r="W159" i="1"/>
  <c r="W165" i="1"/>
  <c r="W167" i="1"/>
  <c r="W164" i="1"/>
  <c r="W92" i="1"/>
  <c r="W90" i="1"/>
  <c r="W88" i="1"/>
  <c r="W87" i="1"/>
  <c r="W141" i="1"/>
  <c r="W142" i="1"/>
  <c r="W113" i="1"/>
  <c r="W85" i="1"/>
  <c r="W39" i="1"/>
  <c r="W53" i="1"/>
  <c r="W130" i="1"/>
  <c r="W133" i="1"/>
  <c r="W129" i="1"/>
  <c r="W98" i="1"/>
  <c r="W111" i="1"/>
  <c r="W79" i="1"/>
  <c r="W67" i="1"/>
  <c r="W154" i="1"/>
  <c r="W127" i="1"/>
  <c r="W128" i="1"/>
  <c r="W75" i="1"/>
  <c r="W178" i="1"/>
  <c r="W179" i="1"/>
  <c r="W94" i="1"/>
  <c r="W95" i="1"/>
  <c r="W80" i="1"/>
  <c r="W58" i="1"/>
  <c r="W198" i="1"/>
  <c r="W177" i="1"/>
  <c r="W119" i="1"/>
  <c r="W120" i="1"/>
  <c r="W52" i="1"/>
  <c r="W176" i="1"/>
  <c r="W3" i="1"/>
  <c r="W4" i="1"/>
  <c r="W191" i="1"/>
  <c r="W189" i="1"/>
  <c r="W188" i="1"/>
  <c r="W155" i="1"/>
  <c r="W156" i="1"/>
  <c r="W96" i="1"/>
  <c r="W97" i="1"/>
  <c r="W101" i="1"/>
  <c r="W73" i="1"/>
  <c r="W72" i="1"/>
  <c r="W186" i="1"/>
  <c r="W187" i="1"/>
  <c r="W190" i="1"/>
  <c r="W192" i="1"/>
  <c r="W194" i="1"/>
  <c r="W195" i="1"/>
  <c r="W197" i="1"/>
  <c r="W83" i="1"/>
  <c r="W55" i="1"/>
  <c r="W59" i="1"/>
  <c r="W13" i="1"/>
  <c r="W12" i="1"/>
  <c r="W45" i="1"/>
  <c r="W46" i="1"/>
  <c r="W47" i="1"/>
  <c r="W44" i="1"/>
  <c r="W48" i="1"/>
  <c r="W43" i="1"/>
  <c r="W49" i="1"/>
  <c r="W69" i="1"/>
  <c r="W140" i="1"/>
  <c r="W63" i="1"/>
  <c r="W37" i="1"/>
  <c r="W38" i="1"/>
  <c r="W103" i="1"/>
  <c r="W25" i="1"/>
  <c r="W78" i="1"/>
  <c r="W115" i="1"/>
  <c r="W110" i="1"/>
  <c r="W170" i="1"/>
  <c r="W41" i="1"/>
  <c r="W169" i="1"/>
  <c r="W117" i="1"/>
  <c r="W173" i="1"/>
  <c r="W50" i="1"/>
  <c r="W42" i="1"/>
  <c r="W51" i="1"/>
  <c r="W100" i="1"/>
  <c r="W62" i="1"/>
  <c r="W151" i="1"/>
  <c r="W152" i="1"/>
  <c r="W149" i="1"/>
  <c r="W150" i="1"/>
  <c r="W146" i="1"/>
  <c r="W114" i="1"/>
  <c r="W118" i="1"/>
  <c r="W108" i="1"/>
  <c r="W112" i="1"/>
  <c r="W123" i="1"/>
  <c r="W106" i="1"/>
  <c r="W107" i="1"/>
  <c r="W109" i="1"/>
  <c r="W122" i="1"/>
  <c r="W121" i="1"/>
  <c r="W105" i="1"/>
  <c r="W148" i="1"/>
  <c r="W147" i="1"/>
  <c r="W196" i="1"/>
  <c r="W180" i="1"/>
  <c r="W116" i="1"/>
  <c r="W132" i="1"/>
  <c r="W65" i="1"/>
  <c r="W64" i="1"/>
  <c r="W17" i="1"/>
  <c r="T20" i="1"/>
  <c r="T23" i="1"/>
  <c r="T26" i="1"/>
  <c r="T168" i="1"/>
  <c r="T124" i="1"/>
  <c r="T126" i="1"/>
  <c r="T144" i="1"/>
  <c r="T162" i="1"/>
  <c r="T166" i="1"/>
  <c r="T93" i="1"/>
  <c r="T89" i="1"/>
  <c r="T81" i="1"/>
  <c r="T10" i="1"/>
  <c r="T11" i="1"/>
  <c r="T15" i="1"/>
  <c r="T16" i="1"/>
  <c r="T18" i="1"/>
  <c r="T8" i="1"/>
  <c r="T9" i="1"/>
  <c r="T40" i="1"/>
  <c r="T174" i="1"/>
  <c r="T172" i="1"/>
  <c r="T27" i="1"/>
  <c r="T102" i="1"/>
  <c r="T104" i="1"/>
  <c r="T91" i="1"/>
  <c r="T82" i="1"/>
  <c r="T145" i="1"/>
  <c r="T24" i="1"/>
  <c r="T22" i="1"/>
  <c r="T21" i="1"/>
  <c r="T14" i="1"/>
  <c r="T19" i="1"/>
  <c r="T153" i="1"/>
  <c r="T99" i="1"/>
  <c r="T84" i="1"/>
  <c r="T171" i="1"/>
  <c r="T28" i="1"/>
  <c r="T29" i="1"/>
  <c r="T32" i="1"/>
  <c r="T31" i="1"/>
  <c r="T30" i="1"/>
  <c r="T57" i="1"/>
  <c r="T33" i="1"/>
  <c r="T36" i="1"/>
  <c r="T34" i="1"/>
  <c r="T35" i="1"/>
  <c r="T66" i="1"/>
  <c r="T56" i="1"/>
  <c r="T54" i="1"/>
  <c r="T131" i="1"/>
  <c r="T68" i="1"/>
  <c r="T143" i="1"/>
  <c r="T157" i="1"/>
  <c r="T158" i="1"/>
  <c r="AB158" i="1" s="1"/>
  <c r="AC158" i="1" s="1"/>
  <c r="T163" i="1"/>
  <c r="T77" i="1"/>
  <c r="T76" i="1"/>
  <c r="T161" i="1"/>
  <c r="T160" i="1"/>
  <c r="T74" i="1"/>
  <c r="T71" i="1"/>
  <c r="T125" i="1"/>
  <c r="T135" i="1"/>
  <c r="T134" i="1"/>
  <c r="T136" i="1"/>
  <c r="T137" i="1"/>
  <c r="T139" i="1"/>
  <c r="T138" i="1"/>
  <c r="T159" i="1"/>
  <c r="T165" i="1"/>
  <c r="T167" i="1"/>
  <c r="T164" i="1"/>
  <c r="T92" i="1"/>
  <c r="T90" i="1"/>
  <c r="T88" i="1"/>
  <c r="T87" i="1"/>
  <c r="T141" i="1"/>
  <c r="T142" i="1"/>
  <c r="T113" i="1"/>
  <c r="T85" i="1"/>
  <c r="T39" i="1"/>
  <c r="T53" i="1"/>
  <c r="T130" i="1"/>
  <c r="T133" i="1"/>
  <c r="T129" i="1"/>
  <c r="T98" i="1"/>
  <c r="T111" i="1"/>
  <c r="T67" i="1"/>
  <c r="T154" i="1"/>
  <c r="T127" i="1"/>
  <c r="T128" i="1"/>
  <c r="T75" i="1"/>
  <c r="T178" i="1"/>
  <c r="T179" i="1"/>
  <c r="T94" i="1"/>
  <c r="T95" i="1"/>
  <c r="T80" i="1"/>
  <c r="T58" i="1"/>
  <c r="T198" i="1"/>
  <c r="T177" i="1"/>
  <c r="T119" i="1"/>
  <c r="T120" i="1"/>
  <c r="T52" i="1"/>
  <c r="T176" i="1"/>
  <c r="T3" i="1"/>
  <c r="T4" i="1"/>
  <c r="T191" i="1"/>
  <c r="T189" i="1"/>
  <c r="T188" i="1"/>
  <c r="T155" i="1"/>
  <c r="T156" i="1"/>
  <c r="T96" i="1"/>
  <c r="T97" i="1"/>
  <c r="T101" i="1"/>
  <c r="T73" i="1"/>
  <c r="T72" i="1"/>
  <c r="T186" i="1"/>
  <c r="T187" i="1"/>
  <c r="T190" i="1"/>
  <c r="T192" i="1"/>
  <c r="T194" i="1"/>
  <c r="T195" i="1"/>
  <c r="T197" i="1"/>
  <c r="T83" i="1"/>
  <c r="T55" i="1"/>
  <c r="T59" i="1"/>
  <c r="AB59" i="1" s="1"/>
  <c r="AC59" i="1" s="1"/>
  <c r="T13" i="1"/>
  <c r="T12" i="1"/>
  <c r="T45" i="1"/>
  <c r="T46" i="1"/>
  <c r="T47" i="1"/>
  <c r="T44" i="1"/>
  <c r="T48" i="1"/>
  <c r="T43" i="1"/>
  <c r="T49" i="1"/>
  <c r="T86" i="1"/>
  <c r="T182" i="1"/>
  <c r="T183" i="1"/>
  <c r="T199" i="1"/>
  <c r="T184" i="1"/>
  <c r="T193" i="1"/>
  <c r="T185" i="1"/>
  <c r="T61" i="1"/>
  <c r="T37" i="1"/>
  <c r="T38" i="1"/>
  <c r="T103" i="1"/>
  <c r="T25" i="1"/>
  <c r="T78" i="1"/>
  <c r="T115" i="1"/>
  <c r="T110" i="1"/>
  <c r="T170" i="1"/>
  <c r="T41" i="1"/>
  <c r="T169" i="1"/>
  <c r="T117" i="1"/>
  <c r="T173" i="1"/>
  <c r="T50" i="1"/>
  <c r="T42" i="1"/>
  <c r="T51" i="1"/>
  <c r="T100" i="1"/>
  <c r="T62" i="1"/>
  <c r="T151" i="1"/>
  <c r="T152" i="1"/>
  <c r="T149" i="1"/>
  <c r="T150" i="1"/>
  <c r="T146" i="1"/>
  <c r="T114" i="1"/>
  <c r="T118" i="1"/>
  <c r="T108" i="1"/>
  <c r="T112" i="1"/>
  <c r="T123" i="1"/>
  <c r="T106" i="1"/>
  <c r="T107" i="1"/>
  <c r="T109" i="1"/>
  <c r="T122" i="1"/>
  <c r="T121" i="1"/>
  <c r="T105" i="1"/>
  <c r="T148" i="1"/>
  <c r="T147" i="1"/>
  <c r="T196" i="1"/>
  <c r="T180" i="1"/>
  <c r="T116" i="1"/>
  <c r="T132" i="1"/>
  <c r="T60" i="1"/>
  <c r="T181" i="1"/>
  <c r="T17" i="1"/>
  <c r="R20" i="1"/>
  <c r="R23" i="1"/>
  <c r="R26" i="1"/>
  <c r="R168" i="1"/>
  <c r="R124" i="1"/>
  <c r="R126" i="1"/>
  <c r="R144" i="1"/>
  <c r="R162" i="1"/>
  <c r="AF162" i="1" s="1"/>
  <c r="AG162" i="1" s="1"/>
  <c r="R166" i="1"/>
  <c r="R93" i="1"/>
  <c r="R89" i="1"/>
  <c r="R81" i="1"/>
  <c r="R10" i="1"/>
  <c r="R11" i="1"/>
  <c r="R15" i="1"/>
  <c r="R16" i="1"/>
  <c r="R18" i="1"/>
  <c r="R8" i="1"/>
  <c r="R9" i="1"/>
  <c r="R40" i="1"/>
  <c r="R174" i="1"/>
  <c r="R172" i="1"/>
  <c r="R27" i="1"/>
  <c r="AF27" i="1" s="1"/>
  <c r="AG27" i="1" s="1"/>
  <c r="R102" i="1"/>
  <c r="R104" i="1"/>
  <c r="R91" i="1"/>
  <c r="R82" i="1"/>
  <c r="R145" i="1"/>
  <c r="AF145" i="1" s="1"/>
  <c r="AG145" i="1" s="1"/>
  <c r="R24" i="1"/>
  <c r="R22" i="1"/>
  <c r="R21" i="1"/>
  <c r="R14" i="1"/>
  <c r="R19" i="1"/>
  <c r="R153" i="1"/>
  <c r="R99" i="1"/>
  <c r="R84" i="1"/>
  <c r="R171" i="1"/>
  <c r="R37" i="1"/>
  <c r="R38" i="1"/>
  <c r="R103" i="1"/>
  <c r="R25" i="1"/>
  <c r="R78" i="1"/>
  <c r="R115" i="1"/>
  <c r="R110" i="1"/>
  <c r="R170" i="1"/>
  <c r="R41" i="1"/>
  <c r="R169" i="1"/>
  <c r="R117" i="1"/>
  <c r="R173" i="1"/>
  <c r="S17" i="1"/>
  <c r="R17" i="1"/>
  <c r="Q20" i="1"/>
  <c r="Q23" i="1"/>
  <c r="Q26" i="1"/>
  <c r="Q168" i="1"/>
  <c r="Q124" i="1"/>
  <c r="Q126" i="1"/>
  <c r="Q144" i="1"/>
  <c r="Q162" i="1"/>
  <c r="Q166" i="1"/>
  <c r="Q93" i="1"/>
  <c r="Q89" i="1"/>
  <c r="Q81" i="1"/>
  <c r="Q10" i="1"/>
  <c r="Q11" i="1"/>
  <c r="X11" i="1" s="1"/>
  <c r="Y11" i="1" s="1"/>
  <c r="Q15" i="1"/>
  <c r="Q16" i="1"/>
  <c r="Q18" i="1"/>
  <c r="Q8" i="1"/>
  <c r="Q9" i="1"/>
  <c r="Q40" i="1"/>
  <c r="Q174" i="1"/>
  <c r="Q172" i="1"/>
  <c r="X172" i="1" s="1"/>
  <c r="Y172" i="1" s="1"/>
  <c r="Q27" i="1"/>
  <c r="Q102" i="1"/>
  <c r="Q104" i="1"/>
  <c r="Q91" i="1"/>
  <c r="Q82" i="1"/>
  <c r="Q145" i="1"/>
  <c r="Q24" i="1"/>
  <c r="Q22" i="1"/>
  <c r="X22" i="1" s="1"/>
  <c r="Y22" i="1" s="1"/>
  <c r="Q21" i="1"/>
  <c r="Q14" i="1"/>
  <c r="Q19" i="1"/>
  <c r="Q153" i="1"/>
  <c r="Q99" i="1"/>
  <c r="Q84" i="1"/>
  <c r="Q171" i="1"/>
  <c r="Q28" i="1"/>
  <c r="Q29" i="1"/>
  <c r="Q32" i="1"/>
  <c r="Q31" i="1"/>
  <c r="Q30" i="1"/>
  <c r="Q57" i="1"/>
  <c r="Q33" i="1"/>
  <c r="Q36" i="1"/>
  <c r="Q34" i="1"/>
  <c r="Q35" i="1"/>
  <c r="Q66" i="1"/>
  <c r="Q56" i="1"/>
  <c r="Q54" i="1"/>
  <c r="Q131" i="1"/>
  <c r="Q68" i="1"/>
  <c r="Q143" i="1"/>
  <c r="Q157" i="1"/>
  <c r="Q158" i="1"/>
  <c r="Q163" i="1"/>
  <c r="Q77" i="1"/>
  <c r="Q76" i="1"/>
  <c r="Q161" i="1"/>
  <c r="Q160" i="1"/>
  <c r="Q74" i="1"/>
  <c r="X74" i="1" s="1"/>
  <c r="Y74" i="1" s="1"/>
  <c r="Q71" i="1"/>
  <c r="Q125" i="1"/>
  <c r="Q135" i="1"/>
  <c r="Q134" i="1"/>
  <c r="Q136" i="1"/>
  <c r="Q137" i="1"/>
  <c r="Q139" i="1"/>
  <c r="Q138" i="1"/>
  <c r="Q159" i="1"/>
  <c r="Q165" i="1"/>
  <c r="Q167" i="1"/>
  <c r="Q164" i="1"/>
  <c r="Q92" i="1"/>
  <c r="Q90" i="1"/>
  <c r="Q88" i="1"/>
  <c r="Q87" i="1"/>
  <c r="Q141" i="1"/>
  <c r="Q142" i="1"/>
  <c r="Q113" i="1"/>
  <c r="Q85" i="1"/>
  <c r="Q39" i="1"/>
  <c r="Q53" i="1"/>
  <c r="Q130" i="1"/>
  <c r="Q133" i="1"/>
  <c r="Q129" i="1"/>
  <c r="Q98" i="1"/>
  <c r="Q111" i="1"/>
  <c r="Q79" i="1"/>
  <c r="Q67" i="1"/>
  <c r="Q154" i="1"/>
  <c r="Q127" i="1"/>
  <c r="Q128" i="1"/>
  <c r="Q75" i="1"/>
  <c r="Q178" i="1"/>
  <c r="Q179" i="1"/>
  <c r="Q94" i="1"/>
  <c r="Q95" i="1"/>
  <c r="Q80" i="1"/>
  <c r="Q58" i="1"/>
  <c r="Q198" i="1"/>
  <c r="Q177" i="1"/>
  <c r="Q119" i="1"/>
  <c r="Q120" i="1"/>
  <c r="Q52" i="1"/>
  <c r="Q176" i="1"/>
  <c r="Q3" i="1"/>
  <c r="Q4" i="1"/>
  <c r="Q191" i="1"/>
  <c r="Q189" i="1"/>
  <c r="Q188" i="1"/>
  <c r="Q155" i="1"/>
  <c r="Q156" i="1"/>
  <c r="X156" i="1" s="1"/>
  <c r="Y156" i="1" s="1"/>
  <c r="Q96" i="1"/>
  <c r="Q97" i="1"/>
  <c r="Q101" i="1"/>
  <c r="Q73" i="1"/>
  <c r="Q72" i="1"/>
  <c r="Q186" i="1"/>
  <c r="Q187" i="1"/>
  <c r="Q190" i="1"/>
  <c r="Q192" i="1"/>
  <c r="Q194" i="1"/>
  <c r="Q195" i="1"/>
  <c r="Q197" i="1"/>
  <c r="Q83" i="1"/>
  <c r="Q55" i="1"/>
  <c r="Q59" i="1"/>
  <c r="Q13" i="1"/>
  <c r="Q12" i="1"/>
  <c r="Q45" i="1"/>
  <c r="Q46" i="1"/>
  <c r="Q47" i="1"/>
  <c r="Q44" i="1"/>
  <c r="Q48" i="1"/>
  <c r="Q43" i="1"/>
  <c r="Q49" i="1"/>
  <c r="Q69" i="1"/>
  <c r="Q140" i="1"/>
  <c r="Q63" i="1"/>
  <c r="Q37" i="1"/>
  <c r="Q38" i="1"/>
  <c r="Q103" i="1"/>
  <c r="Q25" i="1"/>
  <c r="Q78" i="1"/>
  <c r="Q115" i="1"/>
  <c r="Q110" i="1"/>
  <c r="Q170" i="1"/>
  <c r="Q41" i="1"/>
  <c r="Q169" i="1"/>
  <c r="Q117" i="1"/>
  <c r="Q173" i="1"/>
  <c r="Q50" i="1"/>
  <c r="Q42" i="1"/>
  <c r="Q51" i="1"/>
  <c r="Q100" i="1"/>
  <c r="Q62" i="1"/>
  <c r="Q151" i="1"/>
  <c r="Q152" i="1"/>
  <c r="Q149" i="1"/>
  <c r="Q150" i="1"/>
  <c r="Q146" i="1"/>
  <c r="Q114" i="1"/>
  <c r="Q118" i="1"/>
  <c r="Q108" i="1"/>
  <c r="Q112" i="1"/>
  <c r="Q123" i="1"/>
  <c r="Q106" i="1"/>
  <c r="Q107" i="1"/>
  <c r="Q109" i="1"/>
  <c r="Q122" i="1"/>
  <c r="Q121" i="1"/>
  <c r="Q105" i="1"/>
  <c r="Q148" i="1"/>
  <c r="Q147" i="1"/>
  <c r="Q196" i="1"/>
  <c r="Q180" i="1"/>
  <c r="Q116" i="1"/>
  <c r="Q132" i="1"/>
  <c r="Q65" i="1"/>
  <c r="Q64" i="1"/>
  <c r="Q17" i="1"/>
  <c r="AB66" i="1" l="1"/>
  <c r="AC66" i="1" s="1"/>
  <c r="AB90" i="1"/>
  <c r="AC90" i="1" s="1"/>
  <c r="AB26" i="1"/>
  <c r="AC26" i="1" s="1"/>
  <c r="AJ173" i="1"/>
  <c r="AK173" i="1" s="1"/>
  <c r="AJ157" i="1"/>
  <c r="AK157" i="1" s="1"/>
  <c r="AJ124" i="1"/>
  <c r="AK124" i="1" s="1"/>
  <c r="AJ92" i="1"/>
  <c r="AK92" i="1" s="1"/>
  <c r="AM92" i="1" s="1"/>
  <c r="AJ11" i="1"/>
  <c r="AK11" i="1" s="1"/>
  <c r="AM11" i="1" s="1"/>
  <c r="AB35" i="1"/>
  <c r="AC35" i="1" s="1"/>
  <c r="AM6" i="1"/>
  <c r="AB106" i="1"/>
  <c r="AC106" i="1" s="1"/>
  <c r="AJ133" i="1"/>
  <c r="AK133" i="1" s="1"/>
  <c r="AB80" i="1"/>
  <c r="AC80" i="1" s="1"/>
  <c r="AB17" i="1"/>
  <c r="AC17" i="1" s="1"/>
  <c r="AB132" i="1"/>
  <c r="AC132" i="1" s="1"/>
  <c r="AB52" i="1"/>
  <c r="AC52" i="1" s="1"/>
  <c r="AJ141" i="1"/>
  <c r="AK141" i="1" s="1"/>
  <c r="AJ108" i="1"/>
  <c r="AK108" i="1" s="1"/>
  <c r="AJ27" i="1"/>
  <c r="AK27" i="1" s="1"/>
  <c r="AJ198" i="1"/>
  <c r="AK198" i="1" s="1"/>
  <c r="AB29" i="1"/>
  <c r="AC29" i="1" s="1"/>
  <c r="AJ190" i="1"/>
  <c r="AK190" i="1" s="1"/>
  <c r="AJ164" i="1"/>
  <c r="AK164" i="1" s="1"/>
  <c r="AJ77" i="1"/>
  <c r="AK77" i="1" s="1"/>
  <c r="AM77" i="1" s="1"/>
  <c r="AJ197" i="1"/>
  <c r="AK197" i="1" s="1"/>
  <c r="AJ188" i="1"/>
  <c r="AK188" i="1" s="1"/>
  <c r="AJ179" i="1"/>
  <c r="AK179" i="1" s="1"/>
  <c r="AJ174" i="1"/>
  <c r="AK174" i="1" s="1"/>
  <c r="AJ117" i="1"/>
  <c r="AK117" i="1" s="1"/>
  <c r="AJ109" i="1"/>
  <c r="AK109" i="1" s="1"/>
  <c r="AJ20" i="1"/>
  <c r="AK20" i="1" s="1"/>
  <c r="AJ85" i="1"/>
  <c r="AK85" i="1" s="1"/>
  <c r="AM85" i="1" s="1"/>
  <c r="AJ76" i="1"/>
  <c r="AK76" i="1" s="1"/>
  <c r="AM76" i="1" s="1"/>
  <c r="AJ72" i="1"/>
  <c r="AK72" i="1" s="1"/>
  <c r="AM72" i="1" s="1"/>
  <c r="AB149" i="1"/>
  <c r="AC149" i="1" s="1"/>
  <c r="AB49" i="1"/>
  <c r="AC49" i="1" s="1"/>
  <c r="AB53" i="1"/>
  <c r="AC53" i="1" s="1"/>
  <c r="AB172" i="1"/>
  <c r="AC172" i="1" s="1"/>
  <c r="AB61" i="1"/>
  <c r="AC61" i="1" s="1"/>
  <c r="AB136" i="1"/>
  <c r="AC136" i="1" s="1"/>
  <c r="AF93" i="1"/>
  <c r="AG93" i="1" s="1"/>
  <c r="AF26" i="1"/>
  <c r="AG26" i="1" s="1"/>
  <c r="AJ101" i="1"/>
  <c r="AK101" i="1" s="1"/>
  <c r="AM101" i="1" s="1"/>
  <c r="AJ196" i="1"/>
  <c r="AK196" i="1" s="1"/>
  <c r="AJ191" i="1"/>
  <c r="AK191" i="1" s="1"/>
  <c r="AJ187" i="1"/>
  <c r="AK187" i="1" s="1"/>
  <c r="AJ178" i="1"/>
  <c r="AK178" i="1" s="1"/>
  <c r="AJ100" i="1"/>
  <c r="AK100" i="1" s="1"/>
  <c r="AJ96" i="1"/>
  <c r="AK96" i="1" s="1"/>
  <c r="AJ89" i="1"/>
  <c r="AK89" i="1" s="1"/>
  <c r="AJ84" i="1"/>
  <c r="AK84" i="1" s="1"/>
  <c r="AJ56" i="1"/>
  <c r="AK56" i="1" s="1"/>
  <c r="AJ52" i="1"/>
  <c r="AK52" i="1" s="1"/>
  <c r="AJ44" i="1"/>
  <c r="AK44" i="1" s="1"/>
  <c r="AJ36" i="1"/>
  <c r="AK36" i="1" s="1"/>
  <c r="AM36" i="1" s="1"/>
  <c r="X10" i="1"/>
  <c r="Y10" i="1" s="1"/>
  <c r="AB119" i="1"/>
  <c r="AC119" i="1" s="1"/>
  <c r="AB184" i="1"/>
  <c r="AC184" i="1" s="1"/>
  <c r="AB92" i="1"/>
  <c r="AC92" i="1" s="1"/>
  <c r="AB133" i="1"/>
  <c r="AC133" i="1" s="1"/>
  <c r="AB138" i="1"/>
  <c r="AC138" i="1" s="1"/>
  <c r="AF126" i="1"/>
  <c r="AG126" i="1" s="1"/>
  <c r="AJ161" i="1"/>
  <c r="AK161" i="1" s="1"/>
  <c r="AJ146" i="1"/>
  <c r="AK146" i="1" s="1"/>
  <c r="AJ142" i="1"/>
  <c r="AK142" i="1" s="1"/>
  <c r="AM142" i="1" s="1"/>
  <c r="AJ59" i="1"/>
  <c r="AK59" i="1" s="1"/>
  <c r="AJ55" i="1"/>
  <c r="AK55" i="1" s="1"/>
  <c r="AJ43" i="1"/>
  <c r="AK43" i="1" s="1"/>
  <c r="AJ35" i="1"/>
  <c r="AK35" i="1" s="1"/>
  <c r="AJ24" i="1"/>
  <c r="AK24" i="1" s="1"/>
  <c r="AM24" i="1" s="1"/>
  <c r="AB148" i="1"/>
  <c r="AC148" i="1" s="1"/>
  <c r="AB182" i="1"/>
  <c r="AC182" i="1" s="1"/>
  <c r="AB97" i="1"/>
  <c r="AC97" i="1" s="1"/>
  <c r="AB188" i="1"/>
  <c r="AC188" i="1" s="1"/>
  <c r="AJ148" i="1"/>
  <c r="AK148" i="1" s="1"/>
  <c r="AJ3" i="1"/>
  <c r="AK3" i="1" s="1"/>
  <c r="AJ149" i="1"/>
  <c r="AK149" i="1" s="1"/>
  <c r="AJ132" i="1"/>
  <c r="AK132" i="1" s="1"/>
  <c r="AJ128" i="1"/>
  <c r="AK128" i="1" s="1"/>
  <c r="AM128" i="1" s="1"/>
  <c r="AJ121" i="1"/>
  <c r="AK121" i="1" s="1"/>
  <c r="AJ67" i="1"/>
  <c r="AK67" i="1" s="1"/>
  <c r="AJ23" i="1"/>
  <c r="AK23" i="1" s="1"/>
  <c r="AJ12" i="1"/>
  <c r="AK12" i="1" s="1"/>
  <c r="AJ127" i="1"/>
  <c r="AK127" i="1" s="1"/>
  <c r="AM127" i="1" s="1"/>
  <c r="X188" i="1"/>
  <c r="Y188" i="1" s="1"/>
  <c r="AM188" i="1" s="1"/>
  <c r="X139" i="1"/>
  <c r="Y139" i="1" s="1"/>
  <c r="X163" i="1"/>
  <c r="Y163" i="1" s="1"/>
  <c r="AF18" i="1"/>
  <c r="AG18" i="1" s="1"/>
  <c r="AJ134" i="1"/>
  <c r="AK134" i="1" s="1"/>
  <c r="AJ17" i="1"/>
  <c r="AK17" i="1" s="1"/>
  <c r="X96" i="1"/>
  <c r="Y96" i="1" s="1"/>
  <c r="X53" i="1"/>
  <c r="Y53" i="1" s="1"/>
  <c r="AB195" i="1"/>
  <c r="AC195" i="1" s="1"/>
  <c r="AB147" i="1"/>
  <c r="AC147" i="1" s="1"/>
  <c r="AB151" i="1"/>
  <c r="AC151" i="1" s="1"/>
  <c r="AB48" i="1"/>
  <c r="AC48" i="1" s="1"/>
  <c r="AB124" i="1"/>
  <c r="AC124" i="1" s="1"/>
  <c r="AF104" i="1"/>
  <c r="AG104" i="1" s="1"/>
  <c r="AJ172" i="1"/>
  <c r="AK172" i="1" s="1"/>
  <c r="AM172" i="1" s="1"/>
  <c r="AJ168" i="1"/>
  <c r="AK168" i="1" s="1"/>
  <c r="AJ99" i="1"/>
  <c r="AK99" i="1" s="1"/>
  <c r="AJ95" i="1"/>
  <c r="AK95" i="1" s="1"/>
  <c r="AJ34" i="1"/>
  <c r="AK34" i="1" s="1"/>
  <c r="AJ30" i="1"/>
  <c r="AK30" i="1" s="1"/>
  <c r="AJ195" i="1"/>
  <c r="AK195" i="1" s="1"/>
  <c r="AJ131" i="1"/>
  <c r="AK131" i="1" s="1"/>
  <c r="X160" i="1"/>
  <c r="Y160" i="1" s="1"/>
  <c r="X124" i="1"/>
  <c r="Y124" i="1" s="1"/>
  <c r="AM124" i="1" s="1"/>
  <c r="AB114" i="1"/>
  <c r="AC114" i="1" s="1"/>
  <c r="AJ138" i="1"/>
  <c r="AK138" i="1" s="1"/>
  <c r="AJ13" i="1"/>
  <c r="AK13" i="1" s="1"/>
  <c r="AJ171" i="1"/>
  <c r="AK171" i="1" s="1"/>
  <c r="AJ167" i="1"/>
  <c r="AK167" i="1" s="1"/>
  <c r="AM167" i="1" s="1"/>
  <c r="AJ106" i="1"/>
  <c r="AK106" i="1" s="1"/>
  <c r="AJ102" i="1"/>
  <c r="AK102" i="1" s="1"/>
  <c r="AJ49" i="1"/>
  <c r="AK49" i="1" s="1"/>
  <c r="AJ45" i="1"/>
  <c r="AK45" i="1" s="1"/>
  <c r="AB28" i="1"/>
  <c r="AC28" i="1" s="1"/>
  <c r="AB121" i="1"/>
  <c r="AC121" i="1" s="1"/>
  <c r="AB165" i="1"/>
  <c r="AC165" i="1" s="1"/>
  <c r="AB143" i="1"/>
  <c r="AC143" i="1" s="1"/>
  <c r="AB68" i="1"/>
  <c r="AC68" i="1" s="1"/>
  <c r="AB23" i="1"/>
  <c r="AC23" i="1" s="1"/>
  <c r="AB44" i="1"/>
  <c r="AC44" i="1" s="1"/>
  <c r="AB128" i="1"/>
  <c r="AC128" i="1" s="1"/>
  <c r="AF103" i="1"/>
  <c r="AG103" i="1" s="1"/>
  <c r="AF166" i="1"/>
  <c r="AG166" i="1" s="1"/>
  <c r="AJ194" i="1"/>
  <c r="AK194" i="1" s="1"/>
  <c r="AJ156" i="1"/>
  <c r="AK156" i="1" s="1"/>
  <c r="AM156" i="1" s="1"/>
  <c r="AJ152" i="1"/>
  <c r="AK152" i="1" s="1"/>
  <c r="AJ145" i="1"/>
  <c r="AK145" i="1" s="1"/>
  <c r="AJ137" i="1"/>
  <c r="AK137" i="1" s="1"/>
  <c r="AJ116" i="1"/>
  <c r="AK116" i="1" s="1"/>
  <c r="AJ112" i="1"/>
  <c r="AK112" i="1" s="1"/>
  <c r="AJ105" i="1"/>
  <c r="AK105" i="1" s="1"/>
  <c r="AJ83" i="1"/>
  <c r="AK83" i="1" s="1"/>
  <c r="AJ78" i="1"/>
  <c r="AK78" i="1" s="1"/>
  <c r="AJ75" i="1"/>
  <c r="AK75" i="1" s="1"/>
  <c r="AM75" i="1" s="1"/>
  <c r="AJ71" i="1"/>
  <c r="AK71" i="1" s="1"/>
  <c r="AJ51" i="1"/>
  <c r="AK51" i="1" s="1"/>
  <c r="AJ40" i="1"/>
  <c r="AK40" i="1" s="1"/>
  <c r="AJ33" i="1"/>
  <c r="AK33" i="1" s="1"/>
  <c r="AJ29" i="1"/>
  <c r="AK29" i="1" s="1"/>
  <c r="AJ19" i="1"/>
  <c r="AK19" i="1" s="1"/>
  <c r="AJ8" i="1"/>
  <c r="AK8" i="1" s="1"/>
  <c r="AF173" i="1"/>
  <c r="AG173" i="1" s="1"/>
  <c r="AB190" i="1"/>
  <c r="AC190" i="1" s="1"/>
  <c r="AB75" i="1"/>
  <c r="AC75" i="1" s="1"/>
  <c r="X196" i="1"/>
  <c r="Y196" i="1" s="1"/>
  <c r="X106" i="1"/>
  <c r="Y106" i="1" s="1"/>
  <c r="X149" i="1"/>
  <c r="Y149" i="1" s="1"/>
  <c r="X173" i="1"/>
  <c r="Y173" i="1" s="1"/>
  <c r="AM173" i="1" s="1"/>
  <c r="X25" i="1"/>
  <c r="Y25" i="1" s="1"/>
  <c r="X43" i="1"/>
  <c r="Y43" i="1" s="1"/>
  <c r="X59" i="1"/>
  <c r="Y59" i="1" s="1"/>
  <c r="X187" i="1"/>
  <c r="Y187" i="1" s="1"/>
  <c r="X52" i="1"/>
  <c r="Y52" i="1" s="1"/>
  <c r="AM52" i="1" s="1"/>
  <c r="X94" i="1"/>
  <c r="Y94" i="1" s="1"/>
  <c r="X79" i="1"/>
  <c r="Y79" i="1" s="1"/>
  <c r="X164" i="1"/>
  <c r="Y164" i="1" s="1"/>
  <c r="X134" i="1"/>
  <c r="Y134" i="1" s="1"/>
  <c r="AM134" i="1" s="1"/>
  <c r="X56" i="1"/>
  <c r="Y56" i="1" s="1"/>
  <c r="X91" i="1"/>
  <c r="Y91" i="1" s="1"/>
  <c r="X8" i="1"/>
  <c r="Y8" i="1" s="1"/>
  <c r="AM8" i="1" s="1"/>
  <c r="X93" i="1"/>
  <c r="Y93" i="1" s="1"/>
  <c r="X23" i="1"/>
  <c r="Y23" i="1" s="1"/>
  <c r="AM23" i="1" s="1"/>
  <c r="AB196" i="1"/>
  <c r="AC196" i="1" s="1"/>
  <c r="AB24" i="1"/>
  <c r="AC24" i="1" s="1"/>
  <c r="AB123" i="1"/>
  <c r="AC123" i="1" s="1"/>
  <c r="AB81" i="1"/>
  <c r="AC81" i="1" s="1"/>
  <c r="AB89" i="1"/>
  <c r="AC89" i="1" s="1"/>
  <c r="AB13" i="1"/>
  <c r="AC13" i="1" s="1"/>
  <c r="AB74" i="1"/>
  <c r="AC74" i="1" s="1"/>
  <c r="AF170" i="1"/>
  <c r="AG170" i="1" s="1"/>
  <c r="AJ192" i="1"/>
  <c r="AK192" i="1" s="1"/>
  <c r="AM192" i="1" s="1"/>
  <c r="AJ189" i="1"/>
  <c r="AK189" i="1" s="1"/>
  <c r="AJ180" i="1"/>
  <c r="AK180" i="1" s="1"/>
  <c r="AJ176" i="1"/>
  <c r="AK176" i="1" s="1"/>
  <c r="AM176" i="1" s="1"/>
  <c r="AJ165" i="1"/>
  <c r="AK165" i="1" s="1"/>
  <c r="AJ162" i="1"/>
  <c r="AK162" i="1" s="1"/>
  <c r="AJ158" i="1"/>
  <c r="AK158" i="1" s="1"/>
  <c r="AJ155" i="1"/>
  <c r="AK155" i="1" s="1"/>
  <c r="AM155" i="1" s="1"/>
  <c r="AJ151" i="1"/>
  <c r="AK151" i="1" s="1"/>
  <c r="AJ125" i="1"/>
  <c r="AK125" i="1" s="1"/>
  <c r="AM125" i="1" s="1"/>
  <c r="AJ122" i="1"/>
  <c r="AK122" i="1" s="1"/>
  <c r="AJ118" i="1"/>
  <c r="AK118" i="1" s="1"/>
  <c r="AJ115" i="1"/>
  <c r="AK115" i="1" s="1"/>
  <c r="AJ111" i="1"/>
  <c r="AK111" i="1" s="1"/>
  <c r="AJ93" i="1"/>
  <c r="AK93" i="1" s="1"/>
  <c r="AJ90" i="1"/>
  <c r="AK90" i="1" s="1"/>
  <c r="AJ82" i="1"/>
  <c r="AK82" i="1" s="1"/>
  <c r="AJ68" i="1"/>
  <c r="AK68" i="1" s="1"/>
  <c r="AM68" i="1" s="1"/>
  <c r="AJ50" i="1"/>
  <c r="AK50" i="1" s="1"/>
  <c r="AJ46" i="1"/>
  <c r="AK46" i="1" s="1"/>
  <c r="AJ39" i="1"/>
  <c r="AK39" i="1" s="1"/>
  <c r="AJ28" i="1"/>
  <c r="AK28" i="1" s="1"/>
  <c r="AJ18" i="1"/>
  <c r="AK18" i="1" s="1"/>
  <c r="AJ14" i="1"/>
  <c r="AK14" i="1" s="1"/>
  <c r="AJ4" i="1"/>
  <c r="AK4" i="1" s="1"/>
  <c r="AM4" i="1" s="1"/>
  <c r="AJ186" i="1"/>
  <c r="AK186" i="1" s="1"/>
  <c r="AJ177" i="1"/>
  <c r="AK177" i="1" s="1"/>
  <c r="AJ170" i="1"/>
  <c r="AK170" i="1" s="1"/>
  <c r="AJ166" i="1"/>
  <c r="AK166" i="1" s="1"/>
  <c r="AJ160" i="1"/>
  <c r="AK160" i="1" s="1"/>
  <c r="AJ154" i="1"/>
  <c r="AK154" i="1" s="1"/>
  <c r="AM154" i="1" s="1"/>
  <c r="AJ150" i="1"/>
  <c r="AK150" i="1" s="1"/>
  <c r="AJ144" i="1"/>
  <c r="AK144" i="1" s="1"/>
  <c r="AJ136" i="1"/>
  <c r="AK136" i="1" s="1"/>
  <c r="AJ130" i="1"/>
  <c r="AK130" i="1" s="1"/>
  <c r="AJ126" i="1"/>
  <c r="AK126" i="1" s="1"/>
  <c r="AJ120" i="1"/>
  <c r="AK120" i="1" s="1"/>
  <c r="AJ114" i="1"/>
  <c r="AK114" i="1" s="1"/>
  <c r="AJ110" i="1"/>
  <c r="AK110" i="1" s="1"/>
  <c r="AJ104" i="1"/>
  <c r="AK104" i="1" s="1"/>
  <c r="AJ98" i="1"/>
  <c r="AK98" i="1" s="1"/>
  <c r="AM98" i="1" s="1"/>
  <c r="AJ94" i="1"/>
  <c r="AK94" i="1" s="1"/>
  <c r="AJ88" i="1"/>
  <c r="AK88" i="1" s="1"/>
  <c r="AJ81" i="1"/>
  <c r="AK81" i="1" s="1"/>
  <c r="AJ74" i="1"/>
  <c r="AK74" i="1" s="1"/>
  <c r="AM74" i="1" s="1"/>
  <c r="AJ66" i="1"/>
  <c r="AK66" i="1" s="1"/>
  <c r="AJ58" i="1"/>
  <c r="AK58" i="1" s="1"/>
  <c r="AJ54" i="1"/>
  <c r="AK54" i="1" s="1"/>
  <c r="AJ48" i="1"/>
  <c r="AK48" i="1" s="1"/>
  <c r="AJ42" i="1"/>
  <c r="AK42" i="1" s="1"/>
  <c r="AJ38" i="1"/>
  <c r="AK38" i="1" s="1"/>
  <c r="AJ32" i="1"/>
  <c r="AK32" i="1" s="1"/>
  <c r="AJ26" i="1"/>
  <c r="AK26" i="1" s="1"/>
  <c r="AJ22" i="1"/>
  <c r="AK22" i="1" s="1"/>
  <c r="AM22" i="1" s="1"/>
  <c r="AJ16" i="1"/>
  <c r="AK16" i="1" s="1"/>
  <c r="AJ10" i="1"/>
  <c r="AK10" i="1" s="1"/>
  <c r="AJ169" i="1"/>
  <c r="AK169" i="1" s="1"/>
  <c r="AJ163" i="1"/>
  <c r="AK163" i="1" s="1"/>
  <c r="AJ159" i="1"/>
  <c r="AK159" i="1" s="1"/>
  <c r="AM159" i="1" s="1"/>
  <c r="AJ153" i="1"/>
  <c r="AK153" i="1" s="1"/>
  <c r="AJ147" i="1"/>
  <c r="AK147" i="1" s="1"/>
  <c r="AJ143" i="1"/>
  <c r="AK143" i="1" s="1"/>
  <c r="AJ139" i="1"/>
  <c r="AK139" i="1" s="1"/>
  <c r="AJ135" i="1"/>
  <c r="AK135" i="1" s="1"/>
  <c r="AM135" i="1" s="1"/>
  <c r="AJ129" i="1"/>
  <c r="AK129" i="1" s="1"/>
  <c r="AJ123" i="1"/>
  <c r="AK123" i="1" s="1"/>
  <c r="AJ119" i="1"/>
  <c r="AK119" i="1" s="1"/>
  <c r="AJ113" i="1"/>
  <c r="AK113" i="1" s="1"/>
  <c r="AJ107" i="1"/>
  <c r="AK107" i="1" s="1"/>
  <c r="AJ103" i="1"/>
  <c r="AK103" i="1" s="1"/>
  <c r="AJ97" i="1"/>
  <c r="AK97" i="1" s="1"/>
  <c r="AM97" i="1" s="1"/>
  <c r="AJ91" i="1"/>
  <c r="AK91" i="1" s="1"/>
  <c r="AJ87" i="1"/>
  <c r="AK87" i="1" s="1"/>
  <c r="AJ80" i="1"/>
  <c r="AK80" i="1" s="1"/>
  <c r="AJ73" i="1"/>
  <c r="AK73" i="1" s="1"/>
  <c r="AM73" i="1" s="1"/>
  <c r="AJ62" i="1"/>
  <c r="AK62" i="1" s="1"/>
  <c r="AJ57" i="1"/>
  <c r="AK57" i="1" s="1"/>
  <c r="AJ53" i="1"/>
  <c r="AK53" i="1" s="1"/>
  <c r="AJ47" i="1"/>
  <c r="AK47" i="1" s="1"/>
  <c r="AJ41" i="1"/>
  <c r="AK41" i="1" s="1"/>
  <c r="AJ37" i="1"/>
  <c r="AK37" i="1" s="1"/>
  <c r="AJ31" i="1"/>
  <c r="AK31" i="1" s="1"/>
  <c r="AM31" i="1" s="1"/>
  <c r="AJ25" i="1"/>
  <c r="AK25" i="1" s="1"/>
  <c r="AJ21" i="1"/>
  <c r="AK21" i="1" s="1"/>
  <c r="AJ15" i="1"/>
  <c r="AK15" i="1" s="1"/>
  <c r="AJ9" i="1"/>
  <c r="AK9" i="1" s="1"/>
  <c r="X113" i="1"/>
  <c r="Y113" i="1" s="1"/>
  <c r="AB58" i="1"/>
  <c r="AC58" i="1" s="1"/>
  <c r="AB109" i="1"/>
  <c r="AC109" i="1" s="1"/>
  <c r="AB55" i="1"/>
  <c r="AC55" i="1" s="1"/>
  <c r="AB137" i="1"/>
  <c r="AC137" i="1" s="1"/>
  <c r="X180" i="1"/>
  <c r="Y180" i="1" s="1"/>
  <c r="X107" i="1"/>
  <c r="Y107" i="1" s="1"/>
  <c r="AM107" i="1" s="1"/>
  <c r="X150" i="1"/>
  <c r="Y150" i="1" s="1"/>
  <c r="X50" i="1"/>
  <c r="Y50" i="1" s="1"/>
  <c r="AM50" i="1" s="1"/>
  <c r="X78" i="1"/>
  <c r="Y78" i="1" s="1"/>
  <c r="X49" i="1"/>
  <c r="Y49" i="1" s="1"/>
  <c r="X13" i="1"/>
  <c r="Y13" i="1" s="1"/>
  <c r="X190" i="1"/>
  <c r="Y190" i="1" s="1"/>
  <c r="X95" i="1"/>
  <c r="Y95" i="1" s="1"/>
  <c r="X67" i="1"/>
  <c r="Y67" i="1" s="1"/>
  <c r="AM67" i="1" s="1"/>
  <c r="X39" i="1"/>
  <c r="Y39" i="1" s="1"/>
  <c r="X136" i="1"/>
  <c r="Y136" i="1" s="1"/>
  <c r="X54" i="1"/>
  <c r="Y54" i="1" s="1"/>
  <c r="AM54" i="1" s="1"/>
  <c r="X30" i="1"/>
  <c r="Y30" i="1" s="1"/>
  <c r="X153" i="1"/>
  <c r="Y153" i="1" s="1"/>
  <c r="X82" i="1"/>
  <c r="Y82" i="1" s="1"/>
  <c r="X9" i="1"/>
  <c r="Y9" i="1" s="1"/>
  <c r="X89" i="1"/>
  <c r="Y89" i="1" s="1"/>
  <c r="X26" i="1"/>
  <c r="Y26" i="1" s="1"/>
  <c r="AB22" i="1"/>
  <c r="AC22" i="1" s="1"/>
  <c r="AB193" i="1"/>
  <c r="AC193" i="1" s="1"/>
  <c r="AB95" i="1"/>
  <c r="AC95" i="1" s="1"/>
  <c r="AB96" i="1"/>
  <c r="AC96" i="1" s="1"/>
  <c r="AB86" i="1"/>
  <c r="AC86" i="1" s="1"/>
  <c r="AB98" i="1"/>
  <c r="AC98" i="1" s="1"/>
  <c r="AB31" i="1"/>
  <c r="AC31" i="1" s="1"/>
  <c r="AF22" i="1"/>
  <c r="AG22" i="1" s="1"/>
  <c r="AF102" i="1"/>
  <c r="AG102" i="1" s="1"/>
  <c r="AF89" i="1"/>
  <c r="AG89" i="1" s="1"/>
  <c r="AF40" i="1"/>
  <c r="AG40" i="1" s="1"/>
  <c r="AB42" i="1"/>
  <c r="AC42" i="1" s="1"/>
  <c r="X80" i="1"/>
  <c r="Y80" i="1" s="1"/>
  <c r="X145" i="1"/>
  <c r="Y145" i="1" s="1"/>
  <c r="X168" i="1"/>
  <c r="Y168" i="1" s="1"/>
  <c r="AB160" i="1"/>
  <c r="AC160" i="1" s="1"/>
  <c r="AB84" i="1"/>
  <c r="AC84" i="1" s="1"/>
  <c r="AB169" i="1"/>
  <c r="AC169" i="1" s="1"/>
  <c r="AB163" i="1"/>
  <c r="AC163" i="1" s="1"/>
  <c r="X45" i="1"/>
  <c r="Y45" i="1" s="1"/>
  <c r="X194" i="1"/>
  <c r="Y194" i="1" s="1"/>
  <c r="X58" i="1"/>
  <c r="Y58" i="1" s="1"/>
  <c r="X130" i="1"/>
  <c r="Y130" i="1" s="1"/>
  <c r="X33" i="1"/>
  <c r="Y33" i="1" s="1"/>
  <c r="AM33" i="1" s="1"/>
  <c r="X84" i="1"/>
  <c r="Y84" i="1" s="1"/>
  <c r="X174" i="1"/>
  <c r="Y174" i="1" s="1"/>
  <c r="AB183" i="1"/>
  <c r="AC183" i="1" s="1"/>
  <c r="X138" i="1"/>
  <c r="Y138" i="1" s="1"/>
  <c r="X171" i="1"/>
  <c r="Y171" i="1" s="1"/>
  <c r="X126" i="1"/>
  <c r="Y126" i="1" s="1"/>
  <c r="AM126" i="1" s="1"/>
  <c r="AB116" i="1"/>
  <c r="AC116" i="1" s="1"/>
  <c r="AB19" i="1"/>
  <c r="AC19" i="1" s="1"/>
  <c r="AB171" i="1"/>
  <c r="AC171" i="1" s="1"/>
  <c r="AB102" i="1"/>
  <c r="AC102" i="1" s="1"/>
  <c r="AB198" i="1"/>
  <c r="AC198" i="1" s="1"/>
  <c r="AB101" i="1"/>
  <c r="AC101" i="1" s="1"/>
  <c r="AB166" i="1"/>
  <c r="AC166" i="1" s="1"/>
  <c r="AB38" i="1"/>
  <c r="AC38" i="1" s="1"/>
  <c r="AB60" i="1"/>
  <c r="AC60" i="1" s="1"/>
  <c r="AB12" i="1"/>
  <c r="AC12" i="1" s="1"/>
  <c r="AB3" i="1"/>
  <c r="AC3" i="1" s="1"/>
  <c r="AF19" i="1"/>
  <c r="AG19" i="1" s="1"/>
  <c r="AF144" i="1"/>
  <c r="AG144" i="1" s="1"/>
  <c r="AF20" i="1"/>
  <c r="AG20" i="1" s="1"/>
  <c r="AB41" i="1"/>
  <c r="AC41" i="1" s="1"/>
  <c r="AB108" i="1"/>
  <c r="AC108" i="1" s="1"/>
  <c r="AF21" i="1"/>
  <c r="AG21" i="1" s="1"/>
  <c r="AF110" i="1"/>
  <c r="AG110" i="1" s="1"/>
  <c r="X12" i="1"/>
  <c r="Y12" i="1" s="1"/>
  <c r="X161" i="1"/>
  <c r="Y161" i="1" s="1"/>
  <c r="X99" i="1"/>
  <c r="Y99" i="1" s="1"/>
  <c r="AM99" i="1" s="1"/>
  <c r="X81" i="1"/>
  <c r="Y81" i="1" s="1"/>
  <c r="AB186" i="1"/>
  <c r="AC186" i="1" s="1"/>
  <c r="AB112" i="1"/>
  <c r="AC112" i="1" s="1"/>
  <c r="AB40" i="1"/>
  <c r="AC40" i="1" s="1"/>
  <c r="AB129" i="1"/>
  <c r="AC129" i="1" s="1"/>
  <c r="AB15" i="1"/>
  <c r="AC15" i="1" s="1"/>
  <c r="X64" i="1"/>
  <c r="Y64" i="1" s="1"/>
  <c r="X105" i="1"/>
  <c r="Y105" i="1" s="1"/>
  <c r="X108" i="1"/>
  <c r="Y108" i="1" s="1"/>
  <c r="X62" i="1"/>
  <c r="Y62" i="1" s="1"/>
  <c r="X41" i="1"/>
  <c r="Y41" i="1" s="1"/>
  <c r="AM41" i="1" s="1"/>
  <c r="X37" i="1"/>
  <c r="Y37" i="1" s="1"/>
  <c r="AM37" i="1" s="1"/>
  <c r="X191" i="1"/>
  <c r="Y191" i="1" s="1"/>
  <c r="X129" i="1"/>
  <c r="Y129" i="1" s="1"/>
  <c r="X141" i="1"/>
  <c r="Y141" i="1" s="1"/>
  <c r="X71" i="1"/>
  <c r="Y71" i="1" s="1"/>
  <c r="X157" i="1"/>
  <c r="Y157" i="1" s="1"/>
  <c r="X34" i="1"/>
  <c r="Y34" i="1" s="1"/>
  <c r="AB173" i="1"/>
  <c r="AC173" i="1" s="1"/>
  <c r="AB62" i="1"/>
  <c r="AC62" i="1" s="1"/>
  <c r="AB104" i="1"/>
  <c r="AC104" i="1" s="1"/>
  <c r="AB177" i="1"/>
  <c r="AC177" i="1" s="1"/>
  <c r="AB150" i="1"/>
  <c r="AC150" i="1" s="1"/>
  <c r="AB167" i="1"/>
  <c r="AC167" i="1" s="1"/>
  <c r="AB155" i="1"/>
  <c r="AC155" i="1" s="1"/>
  <c r="AB37" i="1"/>
  <c r="AC37" i="1" s="1"/>
  <c r="AB45" i="1"/>
  <c r="AC45" i="1" s="1"/>
  <c r="AB4" i="1"/>
  <c r="AC4" i="1" s="1"/>
  <c r="AB76" i="1"/>
  <c r="AC76" i="1" s="1"/>
  <c r="AB36" i="1"/>
  <c r="AC36" i="1" s="1"/>
  <c r="AF117" i="1"/>
  <c r="AG117" i="1" s="1"/>
  <c r="AF23" i="1"/>
  <c r="AG23" i="1" s="1"/>
  <c r="AB120" i="1"/>
  <c r="AC120" i="1" s="1"/>
  <c r="X69" i="1"/>
  <c r="Y69" i="1" s="1"/>
  <c r="X137" i="1"/>
  <c r="Y137" i="1" s="1"/>
  <c r="X57" i="1"/>
  <c r="Y57" i="1" s="1"/>
  <c r="AM57" i="1" s="1"/>
  <c r="X40" i="1"/>
  <c r="Y40" i="1" s="1"/>
  <c r="AB145" i="1"/>
  <c r="AC145" i="1" s="1"/>
  <c r="AB105" i="1"/>
  <c r="AC105" i="1" s="1"/>
  <c r="AB162" i="1"/>
  <c r="AC162" i="1" s="1"/>
  <c r="X17" i="1"/>
  <c r="Y17" i="1" s="1"/>
  <c r="X148" i="1"/>
  <c r="Y148" i="1" s="1"/>
  <c r="X112" i="1"/>
  <c r="Y112" i="1" s="1"/>
  <c r="AM112" i="1" s="1"/>
  <c r="X151" i="1"/>
  <c r="Y151" i="1" s="1"/>
  <c r="X169" i="1"/>
  <c r="Y169" i="1" s="1"/>
  <c r="X38" i="1"/>
  <c r="Y38" i="1" s="1"/>
  <c r="AM38" i="1" s="1"/>
  <c r="X44" i="1"/>
  <c r="Y44" i="1" s="1"/>
  <c r="X83" i="1"/>
  <c r="Y83" i="1" s="1"/>
  <c r="X189" i="1"/>
  <c r="Y189" i="1" s="1"/>
  <c r="AM189" i="1" s="1"/>
  <c r="X119" i="1"/>
  <c r="Y119" i="1" s="1"/>
  <c r="AM119" i="1" s="1"/>
  <c r="X178" i="1"/>
  <c r="Y178" i="1" s="1"/>
  <c r="X165" i="1"/>
  <c r="Y165" i="1" s="1"/>
  <c r="AM165" i="1" s="1"/>
  <c r="X158" i="1"/>
  <c r="Y158" i="1" s="1"/>
  <c r="X35" i="1"/>
  <c r="Y35" i="1" s="1"/>
  <c r="X29" i="1"/>
  <c r="Y29" i="1" s="1"/>
  <c r="X14" i="1"/>
  <c r="Y14" i="1" s="1"/>
  <c r="X102" i="1"/>
  <c r="Y102" i="1" s="1"/>
  <c r="X16" i="1"/>
  <c r="Y16" i="1" s="1"/>
  <c r="AM16" i="1" s="1"/>
  <c r="X162" i="1"/>
  <c r="Y162" i="1" s="1"/>
  <c r="AB10" i="1"/>
  <c r="AC10" i="1" s="1"/>
  <c r="AB39" i="1"/>
  <c r="AC39" i="1" s="1"/>
  <c r="AB91" i="1"/>
  <c r="AC91" i="1" s="1"/>
  <c r="AB192" i="1"/>
  <c r="AC192" i="1" s="1"/>
  <c r="AB170" i="1"/>
  <c r="AC170" i="1" s="1"/>
  <c r="AB146" i="1"/>
  <c r="AC146" i="1" s="1"/>
  <c r="AB174" i="1"/>
  <c r="AC174" i="1" s="1"/>
  <c r="AB72" i="1"/>
  <c r="AC72" i="1" s="1"/>
  <c r="AB88" i="1"/>
  <c r="AC88" i="1" s="1"/>
  <c r="AB130" i="1"/>
  <c r="AC130" i="1" s="1"/>
  <c r="AB134" i="1"/>
  <c r="AC134" i="1" s="1"/>
  <c r="AB161" i="1"/>
  <c r="AC161" i="1" s="1"/>
  <c r="AB34" i="1"/>
  <c r="AC34" i="1" s="1"/>
  <c r="AF171" i="1"/>
  <c r="AG171" i="1" s="1"/>
  <c r="AF81" i="1"/>
  <c r="AG81" i="1" s="1"/>
  <c r="AB191" i="1"/>
  <c r="AC191" i="1" s="1"/>
  <c r="X15" i="1"/>
  <c r="Y15" i="1" s="1"/>
  <c r="AM15" i="1" s="1"/>
  <c r="AB73" i="1"/>
  <c r="AC73" i="1" s="1"/>
  <c r="AF8" i="1"/>
  <c r="AG8" i="1" s="1"/>
  <c r="AF91" i="1"/>
  <c r="AG91" i="1" s="1"/>
  <c r="AF153" i="1"/>
  <c r="AG153" i="1" s="1"/>
  <c r="AB9" i="1"/>
  <c r="AC9" i="1" s="1"/>
  <c r="AB187" i="1"/>
  <c r="AC187" i="1" s="1"/>
  <c r="AB144" i="1"/>
  <c r="AC144" i="1" s="1"/>
  <c r="AB54" i="1"/>
  <c r="AC54" i="1" s="1"/>
  <c r="AB43" i="1"/>
  <c r="AC43" i="1" s="1"/>
  <c r="AB176" i="1"/>
  <c r="AC176" i="1" s="1"/>
  <c r="AB67" i="1"/>
  <c r="AC67" i="1" s="1"/>
  <c r="AF9" i="1"/>
  <c r="AG9" i="1" s="1"/>
  <c r="AF10" i="1"/>
  <c r="AG10" i="1" s="1"/>
  <c r="AF82" i="1"/>
  <c r="AG82" i="1" s="1"/>
  <c r="X116" i="1"/>
  <c r="Y116" i="1" s="1"/>
  <c r="X109" i="1"/>
  <c r="Y109" i="1" s="1"/>
  <c r="AM109" i="1" s="1"/>
  <c r="X146" i="1"/>
  <c r="Y146" i="1" s="1"/>
  <c r="X42" i="1"/>
  <c r="Y42" i="1" s="1"/>
  <c r="X115" i="1"/>
  <c r="Y115" i="1" s="1"/>
  <c r="X3" i="1"/>
  <c r="Y3" i="1" s="1"/>
  <c r="X90" i="1"/>
  <c r="Y90" i="1" s="1"/>
  <c r="X131" i="1"/>
  <c r="Y131" i="1" s="1"/>
  <c r="AM131" i="1" s="1"/>
  <c r="AB181" i="1"/>
  <c r="AC181" i="1" s="1"/>
  <c r="AB197" i="1"/>
  <c r="AC197" i="1" s="1"/>
  <c r="AB110" i="1"/>
  <c r="AC110" i="1" s="1"/>
  <c r="AB152" i="1"/>
  <c r="AC152" i="1" s="1"/>
  <c r="AB99" i="1"/>
  <c r="AC99" i="1" s="1"/>
  <c r="AB168" i="1"/>
  <c r="AC168" i="1" s="1"/>
  <c r="AB131" i="1"/>
  <c r="AC131" i="1" s="1"/>
  <c r="AB46" i="1"/>
  <c r="AC46" i="1" s="1"/>
  <c r="AB154" i="1"/>
  <c r="AC154" i="1" s="1"/>
  <c r="AB125" i="1"/>
  <c r="AC125" i="1" s="1"/>
  <c r="AB30" i="1"/>
  <c r="AC30" i="1" s="1"/>
  <c r="AF11" i="1"/>
  <c r="AG11" i="1" s="1"/>
  <c r="AF41" i="1"/>
  <c r="AG41" i="1" s="1"/>
  <c r="AF174" i="1"/>
  <c r="AG174" i="1" s="1"/>
  <c r="AF168" i="1"/>
  <c r="AG168" i="1" s="1"/>
  <c r="AF17" i="1"/>
  <c r="AG17" i="1" s="1"/>
  <c r="X27" i="1"/>
  <c r="Y27" i="1" s="1"/>
  <c r="AB8" i="1"/>
  <c r="AC8" i="1" s="1"/>
  <c r="AB142" i="1"/>
  <c r="AC142" i="1" s="1"/>
  <c r="AB94" i="1"/>
  <c r="AC94" i="1" s="1"/>
  <c r="AB56" i="1"/>
  <c r="AC56" i="1" s="1"/>
  <c r="X132" i="1"/>
  <c r="Y132" i="1" s="1"/>
  <c r="X122" i="1"/>
  <c r="Y122" i="1" s="1"/>
  <c r="X114" i="1"/>
  <c r="Y114" i="1" s="1"/>
  <c r="X51" i="1"/>
  <c r="Y51" i="1" s="1"/>
  <c r="X110" i="1"/>
  <c r="Y110" i="1" s="1"/>
  <c r="X88" i="1"/>
  <c r="Y88" i="1" s="1"/>
  <c r="AB11" i="1"/>
  <c r="AC11" i="1" s="1"/>
  <c r="AB180" i="1"/>
  <c r="AC180" i="1" s="1"/>
  <c r="AB25" i="1"/>
  <c r="AC25" i="1" s="1"/>
  <c r="AB82" i="1"/>
  <c r="AC82" i="1" s="1"/>
  <c r="AB83" i="1"/>
  <c r="AC83" i="1" s="1"/>
  <c r="AB199" i="1"/>
  <c r="AC199" i="1" s="1"/>
  <c r="AB27" i="1"/>
  <c r="AC27" i="1" s="1"/>
  <c r="AB115" i="1"/>
  <c r="AC115" i="1" s="1"/>
  <c r="AB100" i="1"/>
  <c r="AC100" i="1" s="1"/>
  <c r="AB164" i="1"/>
  <c r="AC164" i="1" s="1"/>
  <c r="AB178" i="1"/>
  <c r="AC178" i="1" s="1"/>
  <c r="AB47" i="1"/>
  <c r="AC47" i="1" s="1"/>
  <c r="AB127" i="1"/>
  <c r="AC127" i="1" s="1"/>
  <c r="AB139" i="1"/>
  <c r="AC139" i="1" s="1"/>
  <c r="AB126" i="1"/>
  <c r="AC126" i="1" s="1"/>
  <c r="AB157" i="1"/>
  <c r="AC157" i="1" s="1"/>
  <c r="AB57" i="1"/>
  <c r="AC57" i="1" s="1"/>
  <c r="AF15" i="1"/>
  <c r="AG15" i="1" s="1"/>
  <c r="AF169" i="1"/>
  <c r="AG169" i="1" s="1"/>
  <c r="AF172" i="1"/>
  <c r="AG172" i="1" s="1"/>
  <c r="AF99" i="1"/>
  <c r="AG99" i="1" s="1"/>
  <c r="AF37" i="1"/>
  <c r="AG37" i="1" s="1"/>
  <c r="AF124" i="1"/>
  <c r="AG124" i="1" s="1"/>
  <c r="X197" i="1"/>
  <c r="Y197" i="1" s="1"/>
  <c r="X21" i="1"/>
  <c r="Y21" i="1" s="1"/>
  <c r="AB14" i="1"/>
  <c r="AC14" i="1" s="1"/>
  <c r="X65" i="1"/>
  <c r="Y65" i="1" s="1"/>
  <c r="X121" i="1"/>
  <c r="Y121" i="1" s="1"/>
  <c r="X118" i="1"/>
  <c r="Y118" i="1" s="1"/>
  <c r="X100" i="1"/>
  <c r="Y100" i="1" s="1"/>
  <c r="X170" i="1"/>
  <c r="Y170" i="1" s="1"/>
  <c r="X63" i="1"/>
  <c r="Y63" i="1" s="1"/>
  <c r="X46" i="1"/>
  <c r="Y46" i="1" s="1"/>
  <c r="X195" i="1"/>
  <c r="Y195" i="1" s="1"/>
  <c r="X198" i="1"/>
  <c r="Y198" i="1" s="1"/>
  <c r="X133" i="1"/>
  <c r="Y133" i="1" s="1"/>
  <c r="AM133" i="1" s="1"/>
  <c r="X87" i="1"/>
  <c r="Y87" i="1" s="1"/>
  <c r="X143" i="1"/>
  <c r="Y143" i="1" s="1"/>
  <c r="AB117" i="1"/>
  <c r="AC117" i="1" s="1"/>
  <c r="AB107" i="1"/>
  <c r="AC107" i="1" s="1"/>
  <c r="AB118" i="1"/>
  <c r="AC118" i="1" s="1"/>
  <c r="AB103" i="1"/>
  <c r="AC103" i="1" s="1"/>
  <c r="AB85" i="1"/>
  <c r="AC85" i="1" s="1"/>
  <c r="AB93" i="1"/>
  <c r="AC93" i="1" s="1"/>
  <c r="AB153" i="1"/>
  <c r="AC153" i="1" s="1"/>
  <c r="AB179" i="1"/>
  <c r="AC179" i="1" s="1"/>
  <c r="AB50" i="1"/>
  <c r="AC50" i="1" s="1"/>
  <c r="AB135" i="1"/>
  <c r="AC135" i="1" s="1"/>
  <c r="AB33" i="1"/>
  <c r="AC33" i="1" s="1"/>
  <c r="AF16" i="1"/>
  <c r="AG16" i="1" s="1"/>
  <c r="AF14" i="1"/>
  <c r="AG14" i="1" s="1"/>
  <c r="AF84" i="1"/>
  <c r="AG84" i="1" s="1"/>
  <c r="AF115" i="1"/>
  <c r="AG115" i="1" s="1"/>
  <c r="X47" i="1"/>
  <c r="Y47" i="1" s="1"/>
  <c r="X177" i="1"/>
  <c r="Y177" i="1" s="1"/>
  <c r="X28" i="1"/>
  <c r="Y28" i="1" s="1"/>
  <c r="AM28" i="1" s="1"/>
  <c r="X144" i="1"/>
  <c r="Y144" i="1" s="1"/>
  <c r="AB16" i="1"/>
  <c r="AC16" i="1" s="1"/>
  <c r="AB78" i="1"/>
  <c r="AC78" i="1" s="1"/>
  <c r="AB189" i="1"/>
  <c r="AC189" i="1" s="1"/>
  <c r="AB51" i="1"/>
  <c r="AC51" i="1" s="1"/>
  <c r="AB159" i="1"/>
  <c r="AC159" i="1" s="1"/>
  <c r="AF25" i="1"/>
  <c r="AG25" i="1" s="1"/>
  <c r="X147" i="1"/>
  <c r="Y147" i="1" s="1"/>
  <c r="X123" i="1"/>
  <c r="Y123" i="1" s="1"/>
  <c r="X152" i="1"/>
  <c r="Y152" i="1" s="1"/>
  <c r="AM152" i="1" s="1"/>
  <c r="X117" i="1"/>
  <c r="Y117" i="1" s="1"/>
  <c r="X103" i="1"/>
  <c r="Y103" i="1" s="1"/>
  <c r="X48" i="1"/>
  <c r="Y48" i="1" s="1"/>
  <c r="X55" i="1"/>
  <c r="Y55" i="1" s="1"/>
  <c r="X186" i="1"/>
  <c r="Y186" i="1" s="1"/>
  <c r="X120" i="1"/>
  <c r="Y120" i="1" s="1"/>
  <c r="X179" i="1"/>
  <c r="Y179" i="1" s="1"/>
  <c r="X111" i="1"/>
  <c r="Y111" i="1" s="1"/>
  <c r="X66" i="1"/>
  <c r="Y66" i="1" s="1"/>
  <c r="X32" i="1"/>
  <c r="Y32" i="1" s="1"/>
  <c r="AM32" i="1" s="1"/>
  <c r="X19" i="1"/>
  <c r="Y19" i="1" s="1"/>
  <c r="X104" i="1"/>
  <c r="Y104" i="1" s="1"/>
  <c r="X18" i="1"/>
  <c r="Y18" i="1" s="1"/>
  <c r="AM18" i="1" s="1"/>
  <c r="X166" i="1"/>
  <c r="Y166" i="1" s="1"/>
  <c r="X20" i="1"/>
  <c r="Y20" i="1" s="1"/>
  <c r="AB18" i="1"/>
  <c r="AC18" i="1" s="1"/>
  <c r="AB21" i="1"/>
  <c r="AC21" i="1" s="1"/>
  <c r="AB194" i="1"/>
  <c r="AC194" i="1" s="1"/>
  <c r="AB185" i="1"/>
  <c r="AC185" i="1" s="1"/>
  <c r="AB122" i="1"/>
  <c r="AC122" i="1" s="1"/>
  <c r="AB141" i="1"/>
  <c r="AC141" i="1" s="1"/>
  <c r="AB87" i="1"/>
  <c r="AC87" i="1" s="1"/>
  <c r="AB156" i="1"/>
  <c r="AC156" i="1" s="1"/>
  <c r="AB20" i="1"/>
  <c r="AC20" i="1" s="1"/>
  <c r="AB111" i="1"/>
  <c r="AC111" i="1" s="1"/>
  <c r="AB113" i="1"/>
  <c r="AC113" i="1" s="1"/>
  <c r="AB71" i="1"/>
  <c r="AC71" i="1" s="1"/>
  <c r="AB77" i="1"/>
  <c r="AC77" i="1" s="1"/>
  <c r="AB32" i="1"/>
  <c r="AC32" i="1" s="1"/>
  <c r="AF24" i="1"/>
  <c r="AG24" i="1" s="1"/>
  <c r="AF78" i="1"/>
  <c r="AG78" i="1" s="1"/>
  <c r="AF38" i="1"/>
  <c r="AG38" i="1" s="1"/>
  <c r="AM157" i="1" l="1"/>
  <c r="AM66" i="1"/>
  <c r="AM3" i="1"/>
  <c r="AM55" i="1"/>
  <c r="AM143" i="1"/>
  <c r="AM100" i="1"/>
  <c r="AM162" i="1"/>
  <c r="AM141" i="1"/>
  <c r="AM161" i="1"/>
  <c r="AM9" i="1"/>
  <c r="AM10" i="1"/>
  <c r="AM103" i="1"/>
  <c r="AM186" i="1"/>
  <c r="AM49" i="1"/>
  <c r="AM111" i="1"/>
  <c r="AM48" i="1"/>
  <c r="AM123" i="1"/>
  <c r="AM114" i="1"/>
  <c r="AM42" i="1"/>
  <c r="AM148" i="1"/>
  <c r="AM12" i="1"/>
  <c r="AM80" i="1"/>
  <c r="AM136" i="1"/>
  <c r="AM196" i="1"/>
  <c r="AM132" i="1"/>
  <c r="AM89" i="1"/>
  <c r="AM20" i="1"/>
  <c r="AM179" i="1"/>
  <c r="AM27" i="1"/>
  <c r="AM29" i="1"/>
  <c r="AM58" i="1"/>
  <c r="AM145" i="1"/>
  <c r="AM95" i="1"/>
  <c r="AM180" i="1"/>
  <c r="AM164" i="1"/>
  <c r="AM96" i="1"/>
  <c r="AM117" i="1"/>
  <c r="AM35" i="1"/>
  <c r="AM34" i="1"/>
  <c r="AM190" i="1"/>
  <c r="AM151" i="1"/>
  <c r="AM121" i="1"/>
  <c r="AM197" i="1"/>
  <c r="AM146" i="1"/>
  <c r="AM102" i="1"/>
  <c r="AM191" i="1"/>
  <c r="AM108" i="1"/>
  <c r="AM56" i="1"/>
  <c r="AM43" i="1"/>
  <c r="AM116" i="1"/>
  <c r="AM44" i="1"/>
  <c r="AM174" i="1"/>
  <c r="AM78" i="1"/>
  <c r="AM187" i="1"/>
  <c r="AM171" i="1"/>
  <c r="AM198" i="1"/>
  <c r="AM40" i="1"/>
  <c r="AM147" i="1"/>
  <c r="AM87" i="1"/>
  <c r="AM51" i="1"/>
  <c r="AM115" i="1"/>
  <c r="AM178" i="1"/>
  <c r="AM137" i="1"/>
  <c r="AM59" i="1"/>
  <c r="AM149" i="1"/>
  <c r="AM163" i="1"/>
  <c r="AM120" i="1"/>
  <c r="AM195" i="1"/>
  <c r="AM129" i="1"/>
  <c r="AM84" i="1"/>
  <c r="AM82" i="1"/>
  <c r="AM160" i="1"/>
  <c r="AM166" i="1"/>
  <c r="AM144" i="1"/>
  <c r="AM169" i="1"/>
  <c r="AM26" i="1"/>
  <c r="AM39" i="1"/>
  <c r="AM91" i="1"/>
  <c r="AM46" i="1"/>
  <c r="AM21" i="1"/>
  <c r="AM62" i="1"/>
  <c r="AM194" i="1"/>
  <c r="AM113" i="1"/>
  <c r="AM104" i="1"/>
  <c r="AM177" i="1"/>
  <c r="AM88" i="1"/>
  <c r="AM122" i="1"/>
  <c r="AM90" i="1"/>
  <c r="AM158" i="1"/>
  <c r="AM17" i="1"/>
  <c r="AM81" i="1"/>
  <c r="AM138" i="1"/>
  <c r="AM45" i="1"/>
  <c r="AM153" i="1"/>
  <c r="AM13" i="1"/>
  <c r="AM150" i="1"/>
  <c r="AM93" i="1"/>
  <c r="AM94" i="1"/>
  <c r="AM106" i="1"/>
  <c r="AM139" i="1"/>
  <c r="AM118" i="1"/>
  <c r="AM19" i="1"/>
  <c r="AM47" i="1"/>
  <c r="AM170" i="1"/>
  <c r="AM110" i="1"/>
  <c r="AM14" i="1"/>
  <c r="AM83" i="1"/>
  <c r="AM71" i="1"/>
  <c r="AM105" i="1"/>
  <c r="AM130" i="1"/>
  <c r="AM168" i="1"/>
  <c r="AM30" i="1"/>
  <c r="AM25" i="1"/>
  <c r="AM53" i="1"/>
</calcChain>
</file>

<file path=xl/connections.xml><?xml version="1.0" encoding="utf-8"?>
<connections xmlns="http://schemas.openxmlformats.org/spreadsheetml/2006/main">
  <connection id="1" name="glacier_change" type="6" refreshedVersion="3" background="1" saveData="1">
    <textPr codePage="850" sourceFile="D:\JRI Project\Glacier inventory\inventory 2\glacier_change.txt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margin_error2" type="6" refreshedVersion="4" background="1" saveData="1">
    <textPr codePage="850" sourceFile="D:\geography\JRI_Project\JRI_GIS\buffer\margin_error.txt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<sst xmlns="http://schemas.openxmlformats.org/spreadsheetml/2006/main" count="245" uniqueCount="226">
  <si>
    <t>glacier</t>
  </si>
  <si>
    <t>date_acquired</t>
  </si>
  <si>
    <t>buffer_error_km2</t>
  </si>
  <si>
    <t>Area_km2</t>
  </si>
  <si>
    <t>GAP10</t>
  </si>
  <si>
    <t>GAP13</t>
  </si>
  <si>
    <t>GAP16</t>
  </si>
  <si>
    <t>GAP19</t>
  </si>
  <si>
    <t>GIJR92</t>
  </si>
  <si>
    <t>GIJR23</t>
  </si>
  <si>
    <t>GIJR27</t>
  </si>
  <si>
    <t>GIJR58</t>
  </si>
  <si>
    <t>GIJR84</t>
  </si>
  <si>
    <t>GIJR90</t>
  </si>
  <si>
    <t>GIJR117</t>
  </si>
  <si>
    <t>GIJR113</t>
  </si>
  <si>
    <t>GIJR105</t>
  </si>
  <si>
    <t>GAP03</t>
  </si>
  <si>
    <t>GAP04</t>
  </si>
  <si>
    <t>GAP08</t>
  </si>
  <si>
    <t>GAP09</t>
  </si>
  <si>
    <t>GAP11</t>
  </si>
  <si>
    <t>GAP01</t>
  </si>
  <si>
    <t>GAP02</t>
  </si>
  <si>
    <t>GAP33</t>
  </si>
  <si>
    <t>GIJR99</t>
  </si>
  <si>
    <t>GIJR96</t>
  </si>
  <si>
    <t>GAP20</t>
  </si>
  <si>
    <t>GIJR123</t>
  </si>
  <si>
    <t>GIJR124</t>
  </si>
  <si>
    <t>GIJR115</t>
  </si>
  <si>
    <t>GIJR106</t>
  </si>
  <si>
    <t>GIJR61</t>
  </si>
  <si>
    <t>GAP17</t>
  </si>
  <si>
    <t>GAP15</t>
  </si>
  <si>
    <t>GAP14</t>
  </si>
  <si>
    <t>GAP07</t>
  </si>
  <si>
    <t>GAP12</t>
  </si>
  <si>
    <t>SNOW_HILL</t>
  </si>
  <si>
    <t>GIJR72</t>
  </si>
  <si>
    <t>GIJR121</t>
  </si>
  <si>
    <t>GIJR108</t>
  </si>
  <si>
    <t>GIJR95</t>
  </si>
  <si>
    <t>GAP21</t>
  </si>
  <si>
    <t>GAP22</t>
  </si>
  <si>
    <t>GAP25</t>
  </si>
  <si>
    <t>GAP24</t>
  </si>
  <si>
    <t>GAP23</t>
  </si>
  <si>
    <t>GAP50</t>
  </si>
  <si>
    <t>GAP26</t>
  </si>
  <si>
    <t>GAP29</t>
  </si>
  <si>
    <t>GAP27</t>
  </si>
  <si>
    <t>GAP28</t>
  </si>
  <si>
    <t>GAP59</t>
  </si>
  <si>
    <t>GAP49</t>
  </si>
  <si>
    <t>GAP47</t>
  </si>
  <si>
    <t>GIJR40</t>
  </si>
  <si>
    <t>GAP61</t>
  </si>
  <si>
    <t>GIJR56</t>
  </si>
  <si>
    <t>GIJR78</t>
  </si>
  <si>
    <t>GIJR79</t>
  </si>
  <si>
    <t>GIJR86</t>
  </si>
  <si>
    <t>GIJR10</t>
  </si>
  <si>
    <t>GIJR08</t>
  </si>
  <si>
    <t>GIJR83</t>
  </si>
  <si>
    <t>GIJR81</t>
  </si>
  <si>
    <t>GIJR04</t>
  </si>
  <si>
    <t>GIJR01</t>
  </si>
  <si>
    <t>GIJR24</t>
  </si>
  <si>
    <t>GIJR47</t>
  </si>
  <si>
    <t>GIJR45</t>
  </si>
  <si>
    <t>GIJR48</t>
  </si>
  <si>
    <t>GIJR49</t>
  </si>
  <si>
    <t>GIJR52</t>
  </si>
  <si>
    <t>GIJR51</t>
  </si>
  <si>
    <t>GIJR80</t>
  </si>
  <si>
    <t>GIJR89</t>
  </si>
  <si>
    <t>GIJR91</t>
  </si>
  <si>
    <t>GIJR87</t>
  </si>
  <si>
    <t>GIJR116</t>
  </si>
  <si>
    <t>GIJR114</t>
  </si>
  <si>
    <t>GIJR112</t>
  </si>
  <si>
    <t>GIJR111</t>
  </si>
  <si>
    <t>GIJR54</t>
  </si>
  <si>
    <t>GIJR55</t>
  </si>
  <si>
    <t>GIJR130</t>
  </si>
  <si>
    <t>GIJR109</t>
  </si>
  <si>
    <t>GAP32</t>
  </si>
  <si>
    <t>GAP46</t>
  </si>
  <si>
    <t>GIJR39</t>
  </si>
  <si>
    <t>GIJR42</t>
  </si>
  <si>
    <t>GIJR38</t>
  </si>
  <si>
    <t>GIJR120A</t>
  </si>
  <si>
    <t>GIJR129</t>
  </si>
  <si>
    <t>GIJR103</t>
  </si>
  <si>
    <t>GAP60</t>
  </si>
  <si>
    <t>GIJR75</t>
  </si>
  <si>
    <t>GIJR34</t>
  </si>
  <si>
    <t>GIJR37</t>
  </si>
  <si>
    <t>GIJR05</t>
  </si>
  <si>
    <t>GIV03</t>
  </si>
  <si>
    <t>GIV04</t>
  </si>
  <si>
    <t>GIJR118</t>
  </si>
  <si>
    <t>GIJR118A</t>
  </si>
  <si>
    <t>GIJR104</t>
  </si>
  <si>
    <t>GAP51</t>
  </si>
  <si>
    <t>GIV29</t>
  </si>
  <si>
    <t>GIV02</t>
  </si>
  <si>
    <t>GIJR136</t>
  </si>
  <si>
    <t>GIJR137</t>
  </si>
  <si>
    <t>GAP45</t>
  </si>
  <si>
    <t>GIV01</t>
  </si>
  <si>
    <t>CORRY_ISLAND</t>
  </si>
  <si>
    <t>EAGLE_ISLAND</t>
  </si>
  <si>
    <t>LOCKYER</t>
  </si>
  <si>
    <t>GIV21</t>
  </si>
  <si>
    <t>GIV19</t>
  </si>
  <si>
    <t>GIV18</t>
  </si>
  <si>
    <t>GIJR76</t>
  </si>
  <si>
    <t>GIJR77</t>
  </si>
  <si>
    <t>GIJR119</t>
  </si>
  <si>
    <t>GIJR120</t>
  </si>
  <si>
    <t>GIJR122</t>
  </si>
  <si>
    <t>GIJR03</t>
  </si>
  <si>
    <t>GIJR02</t>
  </si>
  <si>
    <t>GIV15</t>
  </si>
  <si>
    <t>GIV17</t>
  </si>
  <si>
    <t>GIV20</t>
  </si>
  <si>
    <t>GIV22</t>
  </si>
  <si>
    <t>GIV24</t>
  </si>
  <si>
    <t>GIV25</t>
  </si>
  <si>
    <t>GIV28</t>
  </si>
  <si>
    <t>GIJR107</t>
  </si>
  <si>
    <t>GAP48</t>
  </si>
  <si>
    <t>GAP52</t>
  </si>
  <si>
    <t>GAP06</t>
  </si>
  <si>
    <t>GAP05</t>
  </si>
  <si>
    <t>GAP38</t>
  </si>
  <si>
    <t>GAP39</t>
  </si>
  <si>
    <t>GAP40</t>
  </si>
  <si>
    <t>GAP37</t>
  </si>
  <si>
    <t>GAP41</t>
  </si>
  <si>
    <t>GAP36</t>
  </si>
  <si>
    <t>GAP42</t>
  </si>
  <si>
    <t>GIJR110</t>
  </si>
  <si>
    <t>GIV10</t>
  </si>
  <si>
    <t>GIV12</t>
  </si>
  <si>
    <t>GIV30</t>
  </si>
  <si>
    <t>GIV13</t>
  </si>
  <si>
    <t>GIV23</t>
  </si>
  <si>
    <t>GIV14</t>
  </si>
  <si>
    <t>GAP54</t>
  </si>
  <si>
    <t>GAP62</t>
  </si>
  <si>
    <t>GIJR53</t>
  </si>
  <si>
    <t>GAP56</t>
  </si>
  <si>
    <t>GAP30</t>
  </si>
  <si>
    <t>GAP31</t>
  </si>
  <si>
    <t>GIJR123A</t>
  </si>
  <si>
    <t>GAP18</t>
  </si>
  <si>
    <t>GIJR100</t>
  </si>
  <si>
    <t>GIJR132</t>
  </si>
  <si>
    <t>GIJR128</t>
  </si>
  <si>
    <t>GIJR94</t>
  </si>
  <si>
    <t>GAP34</t>
  </si>
  <si>
    <t>GIJR93</t>
  </si>
  <si>
    <t>GIJR134</t>
  </si>
  <si>
    <t>GIJR97</t>
  </si>
  <si>
    <t>GAP43</t>
  </si>
  <si>
    <t>GAP35</t>
  </si>
  <si>
    <t>GAP44</t>
  </si>
  <si>
    <t>GIJR121A</t>
  </si>
  <si>
    <t>GAP55</t>
  </si>
  <si>
    <t>GIJR70</t>
  </si>
  <si>
    <t>GIJR71</t>
  </si>
  <si>
    <t>GIJR67</t>
  </si>
  <si>
    <t>GIJR68</t>
  </si>
  <si>
    <t>GIJR62</t>
  </si>
  <si>
    <t>GIJR131</t>
  </si>
  <si>
    <t>GIJR135</t>
  </si>
  <si>
    <t>GIJR127</t>
  </si>
  <si>
    <t>GIJR129A</t>
  </si>
  <si>
    <t>GIJR140</t>
  </si>
  <si>
    <t>GIJR126</t>
  </si>
  <si>
    <t>GIJR126A</t>
  </si>
  <si>
    <t>GIJR127A</t>
  </si>
  <si>
    <t>GIJR139</t>
  </si>
  <si>
    <t>GIJR138</t>
  </si>
  <si>
    <t>GIJR125</t>
  </si>
  <si>
    <t>GIJR66</t>
  </si>
  <si>
    <t>GIJR64</t>
  </si>
  <si>
    <t>GIV26</t>
  </si>
  <si>
    <t>GIV05</t>
  </si>
  <si>
    <t>GIJR133</t>
  </si>
  <si>
    <t>GIJR41</t>
  </si>
  <si>
    <t>GAP53</t>
  </si>
  <si>
    <t>GIV09</t>
  </si>
  <si>
    <t>GAP58</t>
  </si>
  <si>
    <t>GAP57</t>
  </si>
  <si>
    <t>Time: analysis1_2</t>
  </si>
  <si>
    <t>Time: analysis1_4</t>
  </si>
  <si>
    <t>months analysis 1 to analysis 2</t>
  </si>
  <si>
    <t>Time: analysis2_3</t>
  </si>
  <si>
    <t>Months analysis 2 to analysis 3</t>
  </si>
  <si>
    <t>Months analysis 3 to analysis 4</t>
  </si>
  <si>
    <t>Time: analysis 1_4</t>
  </si>
  <si>
    <t>Months analysis 1 to 4</t>
  </si>
  <si>
    <t>Analysis 1 to 2</t>
  </si>
  <si>
    <t>Area Change (km2)</t>
  </si>
  <si>
    <t>Analysis 2 (2001)</t>
  </si>
  <si>
    <t>Analysis 1 (2009)</t>
  </si>
  <si>
    <t>Analysis_4 (1988)</t>
  </si>
  <si>
    <t>Analysis_3 (1997)</t>
  </si>
  <si>
    <t>Monthly rate of change (km2/month)</t>
  </si>
  <si>
    <t>Annual recession rate 2001-2009 (km2 a-1)</t>
  </si>
  <si>
    <t>Analysis 1 to 4</t>
  </si>
  <si>
    <t>Annual recession rate 1988-2009 (km2 a-1)</t>
  </si>
  <si>
    <t>Analysis 2 to 3</t>
  </si>
  <si>
    <t>Annual recession rate 1997-2001 (km2 a-1)</t>
  </si>
  <si>
    <t>Time: analysis 2_4</t>
  </si>
  <si>
    <t>Months analysis 2-4 1988 to 2001</t>
  </si>
  <si>
    <t>Analysis 2 to 4</t>
  </si>
  <si>
    <t>Annual recession rate 1988-2001 (km2 a-1)</t>
  </si>
  <si>
    <t>Difference in recession</t>
  </si>
  <si>
    <t>1988-2001 and 2001-2009</t>
  </si>
  <si>
    <t>Error margin only km2</t>
  </si>
  <si>
    <t>Date_acquired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</si>
</sst>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d\.m\.yy;@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6" fontId="0" fillId="0" borderId="1" xfId="0" applyNumberFormat="1" applyFill="1" applyBorder="1"/>
    <xf numFmtId="0" fontId="0" fillId="0" borderId="0" xfId="0" applyFill="1" applyBorder="1"/>
    <xf numFmtId="0" fontId="0" fillId="0" borderId="3" xfId="0" applyFill="1" applyBorder="1"/>
    <xf numFmtId="0" fontId="0" fillId="0" borderId="1" xfId="0" applyFill="1" applyBorder="1"/>
    <xf numFmtId="166" fontId="3" fillId="0" borderId="0" xfId="0" applyNumberFormat="1" applyFont="1" applyFill="1" applyBorder="1"/>
    <xf numFmtId="2" fontId="0" fillId="0" borderId="1" xfId="0" applyNumberForma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4" fontId="0" fillId="0" borderId="0" xfId="0" applyNumberFormat="1" applyFill="1" applyBorder="1"/>
    <xf numFmtId="165" fontId="0" fillId="0" borderId="0" xfId="0" applyNumberFormat="1" applyFill="1" applyBorder="1"/>
    <xf numFmtId="2" fontId="0" fillId="0" borderId="0" xfId="0" applyNumberFormat="1" applyFill="1" applyBorder="1"/>
    <xf numFmtId="166" fontId="0" fillId="0" borderId="0" xfId="0" applyNumberFormat="1" applyFill="1" applyBorder="1"/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165" fontId="0" fillId="0" borderId="7" xfId="0" applyNumberFormat="1" applyFill="1" applyBorder="1"/>
    <xf numFmtId="165" fontId="0" fillId="0" borderId="8" xfId="0" applyNumberFormat="1" applyFill="1" applyBorder="1"/>
    <xf numFmtId="2" fontId="0" fillId="0" borderId="3" xfId="0" applyNumberFormat="1" applyFill="1" applyBorder="1"/>
    <xf numFmtId="166" fontId="3" fillId="0" borderId="3" xfId="0" applyNumberFormat="1" applyFont="1" applyFill="1" applyBorder="1"/>
    <xf numFmtId="2" fontId="0" fillId="0" borderId="2" xfId="0" applyNumberFormat="1" applyFill="1" applyBorder="1"/>
    <xf numFmtId="164" fontId="0" fillId="0" borderId="1" xfId="0" applyNumberFormat="1" applyFill="1" applyBorder="1"/>
    <xf numFmtId="0" fontId="0" fillId="0" borderId="2" xfId="0" applyFill="1" applyBorder="1"/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165" fontId="0" fillId="0" borderId="3" xfId="0" applyNumberFormat="1" applyFill="1" applyBorder="1"/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64" fontId="0" fillId="0" borderId="7" xfId="0" applyNumberFormat="1" applyFill="1" applyBorder="1"/>
    <xf numFmtId="164" fontId="0" fillId="0" borderId="8" xfId="0" applyNumberFormat="1" applyFill="1" applyBorder="1"/>
    <xf numFmtId="164" fontId="0" fillId="0" borderId="3" xfId="0" applyNumberFormat="1" applyFill="1" applyBorder="1"/>
    <xf numFmtId="164" fontId="0" fillId="0" borderId="2" xfId="0" applyNumberFormat="1" applyFill="1" applyBorder="1"/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64" fontId="0" fillId="0" borderId="13" xfId="0" applyNumberFormat="1" applyFill="1" applyBorder="1"/>
    <xf numFmtId="164" fontId="0" fillId="0" borderId="14" xfId="0" applyNumberFormat="1" applyFill="1" applyBorder="1"/>
    <xf numFmtId="0" fontId="2" fillId="0" borderId="1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margin_error_2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glacier_chang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34"/>
  <sheetViews>
    <sheetView tabSelected="1" topLeftCell="A2" zoomScale="85" zoomScaleNormal="85" workbookViewId="0">
      <pane ySplit="1800" activePane="bottomLeft"/>
      <selection activeCell="AE2" sqref="AE2"/>
      <selection pane="bottomLeft" activeCell="AO20" sqref="AO20"/>
    </sheetView>
  </sheetViews>
  <sheetFormatPr defaultRowHeight="15" x14ac:dyDescent="0.25"/>
  <cols>
    <col min="1" max="1" width="14.42578125" style="2" bestFit="1" customWidth="1"/>
    <col min="2" max="2" width="13.140625" style="2" customWidth="1"/>
    <col min="3" max="3" width="10.140625" style="2" customWidth="1"/>
    <col min="4" max="4" width="12" style="2" customWidth="1"/>
    <col min="5" max="5" width="13.7109375" style="2" customWidth="1"/>
    <col min="6" max="6" width="16" style="2" customWidth="1"/>
    <col min="7" max="7" width="10.85546875" style="2" customWidth="1"/>
    <col min="8" max="8" width="12.5703125" style="2" customWidth="1"/>
    <col min="9" max="9" width="14.140625" style="2" customWidth="1"/>
    <col min="10" max="10" width="14" style="2" customWidth="1"/>
    <col min="11" max="11" width="10.7109375" style="2" customWidth="1"/>
    <col min="12" max="12" width="13.7109375" style="2" customWidth="1"/>
    <col min="13" max="13" width="9.5703125" style="2" customWidth="1"/>
    <col min="14" max="14" width="13.5703125" style="2" customWidth="1"/>
    <col min="15" max="15" width="15.42578125" style="2" customWidth="1"/>
    <col min="16" max="16" width="3.28515625" style="2" customWidth="1"/>
    <col min="17" max="17" width="14.7109375" style="2" customWidth="1"/>
    <col min="18" max="18" width="16.7109375" style="2" customWidth="1"/>
    <col min="19" max="19" width="15.85546875" style="2" customWidth="1"/>
    <col min="20" max="20" width="13.140625" style="2" customWidth="1"/>
    <col min="21" max="21" width="16.28515625" style="2" customWidth="1"/>
    <col min="22" max="22" width="3.42578125" style="2" customWidth="1"/>
    <col min="23" max="23" width="13.85546875" style="2" customWidth="1"/>
    <col min="24" max="24" width="15.42578125" style="2" customWidth="1"/>
    <col min="25" max="25" width="13.85546875" style="2" customWidth="1"/>
    <col min="26" max="26" width="3.28515625" style="2" customWidth="1"/>
    <col min="27" max="27" width="14.85546875" style="2" customWidth="1"/>
    <col min="28" max="28" width="13.28515625" style="2" customWidth="1"/>
    <col min="29" max="29" width="14.140625" style="2" customWidth="1"/>
    <col min="30" max="30" width="3.42578125" style="2" customWidth="1"/>
    <col min="31" max="31" width="13.28515625" style="2" customWidth="1"/>
    <col min="32" max="32" width="13.5703125" style="2" customWidth="1"/>
    <col min="33" max="33" width="14.42578125" style="2" customWidth="1"/>
    <col min="34" max="34" width="3.140625" style="2" customWidth="1"/>
    <col min="35" max="36" width="14.140625" style="2" customWidth="1"/>
    <col min="37" max="37" width="15" style="2" customWidth="1"/>
    <col min="38" max="38" width="4.140625" style="2" customWidth="1"/>
    <col min="39" max="39" width="14.28515625" style="2" customWidth="1"/>
    <col min="40" max="16384" width="9.140625" style="2"/>
  </cols>
  <sheetData>
    <row r="1" spans="1:39" s="8" customFormat="1" ht="63.75" customHeight="1" x14ac:dyDescent="0.25">
      <c r="B1" s="16" t="s">
        <v>209</v>
      </c>
      <c r="C1" s="17"/>
      <c r="D1" s="17"/>
      <c r="E1" s="18"/>
      <c r="F1" s="16" t="s">
        <v>208</v>
      </c>
      <c r="G1" s="17"/>
      <c r="H1" s="17"/>
      <c r="I1" s="18"/>
      <c r="J1" s="7" t="s">
        <v>211</v>
      </c>
      <c r="K1" s="7"/>
      <c r="L1" s="16" t="s">
        <v>210</v>
      </c>
      <c r="M1" s="17"/>
      <c r="N1" s="17"/>
      <c r="O1" s="18"/>
      <c r="Q1" s="40" t="s">
        <v>198</v>
      </c>
      <c r="R1" s="41" t="s">
        <v>201</v>
      </c>
      <c r="S1" s="41" t="s">
        <v>199</v>
      </c>
      <c r="T1" s="41" t="s">
        <v>204</v>
      </c>
      <c r="U1" s="42" t="s">
        <v>218</v>
      </c>
      <c r="W1" s="34" t="s">
        <v>207</v>
      </c>
      <c r="X1" s="35" t="s">
        <v>212</v>
      </c>
      <c r="Y1" s="18" t="s">
        <v>213</v>
      </c>
      <c r="AA1" s="34" t="s">
        <v>207</v>
      </c>
      <c r="AB1" s="35" t="s">
        <v>212</v>
      </c>
      <c r="AC1" s="18" t="s">
        <v>215</v>
      </c>
      <c r="AE1" s="34" t="s">
        <v>207</v>
      </c>
      <c r="AF1" s="35" t="s">
        <v>212</v>
      </c>
      <c r="AG1" s="18" t="s">
        <v>217</v>
      </c>
      <c r="AI1" s="34" t="s">
        <v>207</v>
      </c>
      <c r="AJ1" s="35" t="s">
        <v>212</v>
      </c>
      <c r="AK1" s="18" t="s">
        <v>221</v>
      </c>
      <c r="AM1" s="47" t="s">
        <v>222</v>
      </c>
    </row>
    <row r="2" spans="1:39" s="9" customFormat="1" ht="30.75" customHeight="1" x14ac:dyDescent="0.25">
      <c r="A2" s="28" t="s">
        <v>0</v>
      </c>
      <c r="B2" s="28" t="s">
        <v>1</v>
      </c>
      <c r="C2" s="26" t="s">
        <v>3</v>
      </c>
      <c r="D2" s="26" t="s">
        <v>2</v>
      </c>
      <c r="E2" s="27" t="s">
        <v>224</v>
      </c>
      <c r="F2" s="28" t="s">
        <v>225</v>
      </c>
      <c r="G2" s="26" t="s">
        <v>3</v>
      </c>
      <c r="H2" s="29" t="s">
        <v>224</v>
      </c>
      <c r="I2" s="27" t="s">
        <v>2</v>
      </c>
      <c r="J2" s="26" t="s">
        <v>225</v>
      </c>
      <c r="K2" s="26" t="s">
        <v>3</v>
      </c>
      <c r="L2" s="28" t="s">
        <v>225</v>
      </c>
      <c r="M2" s="26" t="s">
        <v>3</v>
      </c>
      <c r="N2" s="29" t="s">
        <v>224</v>
      </c>
      <c r="O2" s="27" t="s">
        <v>2</v>
      </c>
      <c r="Q2" s="28" t="s">
        <v>200</v>
      </c>
      <c r="R2" s="26" t="s">
        <v>202</v>
      </c>
      <c r="S2" s="26" t="s">
        <v>203</v>
      </c>
      <c r="T2" s="26" t="s">
        <v>205</v>
      </c>
      <c r="U2" s="46" t="s">
        <v>219</v>
      </c>
      <c r="W2" s="43" t="s">
        <v>206</v>
      </c>
      <c r="X2" s="44" t="s">
        <v>206</v>
      </c>
      <c r="Y2" s="45"/>
      <c r="AA2" s="43" t="s">
        <v>214</v>
      </c>
      <c r="AB2" s="44" t="s">
        <v>214</v>
      </c>
      <c r="AC2" s="45"/>
      <c r="AE2" s="43" t="s">
        <v>216</v>
      </c>
      <c r="AF2" s="44" t="s">
        <v>216</v>
      </c>
      <c r="AG2" s="45"/>
      <c r="AI2" s="43" t="s">
        <v>220</v>
      </c>
      <c r="AJ2" s="44" t="s">
        <v>220</v>
      </c>
      <c r="AK2" s="45"/>
      <c r="AM2" s="50" t="s">
        <v>223</v>
      </c>
    </row>
    <row r="3" spans="1:39" x14ac:dyDescent="0.25">
      <c r="A3" s="31" t="s">
        <v>112</v>
      </c>
      <c r="B3" s="19">
        <v>39875</v>
      </c>
      <c r="C3" s="12">
        <v>3.2483740000000001</v>
      </c>
      <c r="D3" s="2">
        <v>0.5</v>
      </c>
      <c r="E3" s="24">
        <v>4.0988999999999998E-2</v>
      </c>
      <c r="F3" s="19">
        <v>36936</v>
      </c>
      <c r="G3" s="12">
        <v>3.2870979999999999</v>
      </c>
      <c r="H3" s="13">
        <v>3.7987E-2</v>
      </c>
      <c r="I3" s="1">
        <v>0.4903660000000003</v>
      </c>
      <c r="J3" s="11"/>
      <c r="K3" s="12">
        <v>0</v>
      </c>
      <c r="L3" s="19">
        <v>32202</v>
      </c>
      <c r="M3" s="12">
        <v>3.7954150000000002</v>
      </c>
      <c r="N3" s="12">
        <v>0.68216600000000005</v>
      </c>
      <c r="O3" s="6">
        <v>2.404004</v>
      </c>
      <c r="Q3" s="31">
        <f>(YEAR(B3)-YEAR(F3))*12+MONTH(B3)-MONTH(F3)</f>
        <v>97</v>
      </c>
      <c r="T3" s="2">
        <f>(YEAR(B3)-YEAR(L3))*12+MONTH(B3)-MONTH(L3)</f>
        <v>253</v>
      </c>
      <c r="U3" s="4">
        <f>(YEAR(F3)-YEAR(L3))*12+MONTH(F3)-MONTH(L3)</f>
        <v>156</v>
      </c>
      <c r="W3" s="36">
        <f>C3-G3</f>
        <v>-3.8723999999999759E-2</v>
      </c>
      <c r="X3" s="10">
        <f>W3/Q3</f>
        <v>-3.9921649484535836E-4</v>
      </c>
      <c r="Y3" s="24">
        <f t="shared" ref="Y3:Y37" si="0">X3*12</f>
        <v>-4.7905979381443007E-3</v>
      </c>
      <c r="AA3" s="36">
        <f>C3-M3</f>
        <v>-0.54704100000000011</v>
      </c>
      <c r="AB3" s="10">
        <f t="shared" ref="AB3:AB37" si="1">AA3/T3</f>
        <v>-2.1622173913043484E-3</v>
      </c>
      <c r="AC3" s="24">
        <f t="shared" ref="AC3:AC37" si="2">AB3*12</f>
        <v>-2.5946608695652181E-2</v>
      </c>
      <c r="AE3" s="36"/>
      <c r="AF3" s="10"/>
      <c r="AG3" s="24"/>
      <c r="AI3" s="36">
        <f>G3-M3</f>
        <v>-0.50831700000000035</v>
      </c>
      <c r="AJ3" s="10">
        <f>AI3/U3</f>
        <v>-3.2584423076923098E-3</v>
      </c>
      <c r="AK3" s="24">
        <f>AJ3*12</f>
        <v>-3.910130769230772E-2</v>
      </c>
      <c r="AM3" s="48">
        <f>Y3-AK3</f>
        <v>3.4310709754163421E-2</v>
      </c>
    </row>
    <row r="4" spans="1:39" x14ac:dyDescent="0.25">
      <c r="A4" s="31" t="s">
        <v>113</v>
      </c>
      <c r="B4" s="19">
        <v>39875</v>
      </c>
      <c r="C4" s="12">
        <v>24.572959000000001</v>
      </c>
      <c r="D4" s="2">
        <v>1.8</v>
      </c>
      <c r="E4" s="24">
        <v>0.24721499999999999</v>
      </c>
      <c r="F4" s="19">
        <v>36936</v>
      </c>
      <c r="G4" s="12">
        <v>24.572959000000001</v>
      </c>
      <c r="H4" s="13">
        <v>0.70547000000000004</v>
      </c>
      <c r="I4" s="1">
        <v>1.8120930000000008</v>
      </c>
      <c r="J4" s="11"/>
      <c r="K4" s="12">
        <v>0</v>
      </c>
      <c r="L4" s="19">
        <v>32202</v>
      </c>
      <c r="M4" s="12">
        <v>25.865323</v>
      </c>
      <c r="N4" s="12">
        <v>2.0688460000000002</v>
      </c>
      <c r="O4" s="6">
        <v>8.6749050000000025</v>
      </c>
      <c r="Q4" s="31">
        <f>(YEAR(B4)-YEAR(F4))*12+MONTH(B4)-MONTH(F4)</f>
        <v>97</v>
      </c>
      <c r="T4" s="2">
        <f>(YEAR(B4)-YEAR(L4))*12+MONTH(B4)-MONTH(L4)</f>
        <v>253</v>
      </c>
      <c r="U4" s="4">
        <f t="shared" ref="U4:U71" si="3">(YEAR(F4)-YEAR(L4))*12+MONTH(F4)-MONTH(L4)</f>
        <v>156</v>
      </c>
      <c r="W4" s="36">
        <f>C4-G4</f>
        <v>0</v>
      </c>
      <c r="X4" s="10">
        <v>0</v>
      </c>
      <c r="Y4" s="24">
        <f t="shared" si="0"/>
        <v>0</v>
      </c>
      <c r="AA4" s="36">
        <f>C4-M4</f>
        <v>-1.2923639999999992</v>
      </c>
      <c r="AB4" s="10">
        <f t="shared" si="1"/>
        <v>-5.1081581027667949E-3</v>
      </c>
      <c r="AC4" s="24">
        <f t="shared" si="2"/>
        <v>-6.1297897233201538E-2</v>
      </c>
      <c r="AE4" s="36"/>
      <c r="AF4" s="10"/>
      <c r="AG4" s="24"/>
      <c r="AI4" s="36">
        <f t="shared" ref="AI4:AI71" si="4">G4-M4</f>
        <v>-1.2923639999999992</v>
      </c>
      <c r="AJ4" s="10">
        <f t="shared" ref="AJ4:AJ71" si="5">AI4/U4</f>
        <v>-8.2843846153846101E-3</v>
      </c>
      <c r="AK4" s="24">
        <f t="shared" ref="AK4:AK71" si="6">AJ4*12</f>
        <v>-9.9412615384615322E-2</v>
      </c>
      <c r="AM4" s="48">
        <f t="shared" ref="AM4:AM71" si="7">Y4-AK4</f>
        <v>9.9412615384615322E-2</v>
      </c>
    </row>
    <row r="5" spans="1:39" x14ac:dyDescent="0.25">
      <c r="A5" s="31" t="s">
        <v>114</v>
      </c>
      <c r="B5" s="19">
        <v>38724</v>
      </c>
      <c r="C5" s="12">
        <v>10.721895</v>
      </c>
      <c r="D5" s="2">
        <v>0.9</v>
      </c>
      <c r="E5" s="24">
        <v>0.35204200000000002</v>
      </c>
      <c r="F5" s="19">
        <v>36577</v>
      </c>
      <c r="G5" s="12">
        <v>11.480183</v>
      </c>
      <c r="H5" s="13">
        <v>0.41769499999999998</v>
      </c>
      <c r="I5" s="1">
        <v>0.98380900000000082</v>
      </c>
      <c r="J5" s="11"/>
      <c r="K5" s="12">
        <v>0</v>
      </c>
      <c r="L5" s="19">
        <v>32202</v>
      </c>
      <c r="M5" s="12">
        <v>12.37416</v>
      </c>
      <c r="N5" s="12">
        <v>1.403124</v>
      </c>
      <c r="O5" s="6">
        <v>4.2749859999999984</v>
      </c>
      <c r="Q5" s="31">
        <f>(YEAR(B5)-YEAR(F5))*12+MONTH(B5)-MONTH(F5)</f>
        <v>71</v>
      </c>
      <c r="T5" s="2">
        <f>(YEAR(B5)-YEAR(L5))*12+MONTH(B5)-MONTH(L5)</f>
        <v>215</v>
      </c>
      <c r="U5" s="4">
        <f t="shared" si="3"/>
        <v>144</v>
      </c>
      <c r="W5" s="36">
        <f>C5-G5</f>
        <v>-0.7582880000000003</v>
      </c>
      <c r="X5" s="10">
        <f>W5/Q5</f>
        <v>-1.0680112676056341E-2</v>
      </c>
      <c r="Y5" s="24">
        <f>X5*12</f>
        <v>-0.1281613521126761</v>
      </c>
      <c r="AA5" s="36">
        <f>C5-M5</f>
        <v>-1.6522649999999999</v>
      </c>
      <c r="AB5" s="10">
        <f t="shared" si="1"/>
        <v>-7.6849534883720923E-3</v>
      </c>
      <c r="AC5" s="24">
        <f t="shared" si="2"/>
        <v>-9.2219441860465101E-2</v>
      </c>
      <c r="AE5" s="36"/>
      <c r="AF5" s="10"/>
      <c r="AG5" s="24"/>
      <c r="AI5" s="36">
        <f t="shared" si="4"/>
        <v>-0.89397699999999958</v>
      </c>
      <c r="AJ5" s="10">
        <f t="shared" si="5"/>
        <v>-6.2081736111111079E-3</v>
      </c>
      <c r="AK5" s="24">
        <f t="shared" si="6"/>
        <v>-7.4498083333333298E-2</v>
      </c>
      <c r="AM5" s="48">
        <f t="shared" si="7"/>
        <v>-5.3663268779342799E-2</v>
      </c>
    </row>
    <row r="6" spans="1:39" x14ac:dyDescent="0.25">
      <c r="A6" s="31" t="s">
        <v>38</v>
      </c>
      <c r="B6" s="19">
        <v>38724</v>
      </c>
      <c r="C6" s="12">
        <v>326.11803800000001</v>
      </c>
      <c r="D6" s="2">
        <v>3.6</v>
      </c>
      <c r="E6" s="24">
        <v>3.3221609999999999</v>
      </c>
      <c r="F6" s="19">
        <v>36577</v>
      </c>
      <c r="G6" s="12">
        <v>341.30701399999998</v>
      </c>
      <c r="H6" s="13">
        <v>3.6677029999999999</v>
      </c>
      <c r="I6" s="1">
        <v>3.9109149999999886</v>
      </c>
      <c r="J6" s="11">
        <v>35704</v>
      </c>
      <c r="K6" s="12">
        <v>350.13581799999997</v>
      </c>
      <c r="L6" s="19">
        <v>32202</v>
      </c>
      <c r="M6" s="12">
        <v>358.25733600000001</v>
      </c>
      <c r="N6" s="12">
        <v>18.002558000000001</v>
      </c>
      <c r="O6" s="6">
        <v>19.244917999999984</v>
      </c>
      <c r="Q6" s="31">
        <f>(YEAR(B6)-YEAR(F6))*12+MONTH(B6)-MONTH(F6)</f>
        <v>71</v>
      </c>
      <c r="R6" s="2">
        <f>(YEAR(F6)-YEAR(J6))*12+MONTH(F6)-MONTH(J6)</f>
        <v>28</v>
      </c>
      <c r="T6" s="2">
        <f>(YEAR(B6)-YEAR(L6))*12+MONTH(B6)-MONTH(L6)</f>
        <v>215</v>
      </c>
      <c r="U6" s="4">
        <f t="shared" si="3"/>
        <v>144</v>
      </c>
      <c r="W6" s="36">
        <f>C6-G6</f>
        <v>-15.188975999999968</v>
      </c>
      <c r="X6" s="10">
        <f>W6/Q6</f>
        <v>-0.21392923943661926</v>
      </c>
      <c r="Y6" s="24">
        <f>X6*12</f>
        <v>-2.5671508732394313</v>
      </c>
      <c r="AA6" s="36">
        <f>C6-M6</f>
        <v>-32.139297999999997</v>
      </c>
      <c r="AB6" s="10">
        <f t="shared" si="1"/>
        <v>-0.14948510697674416</v>
      </c>
      <c r="AC6" s="24">
        <f t="shared" si="2"/>
        <v>-1.79382128372093</v>
      </c>
      <c r="AE6" s="36">
        <f>G6-K6</f>
        <v>-8.828803999999991</v>
      </c>
      <c r="AF6" s="10">
        <f>AE6/R6</f>
        <v>-0.31531442857142827</v>
      </c>
      <c r="AG6" s="24">
        <f>AF6*12</f>
        <v>-3.7837731428571395</v>
      </c>
      <c r="AI6" s="36">
        <f t="shared" si="4"/>
        <v>-16.950322000000028</v>
      </c>
      <c r="AJ6" s="10">
        <f t="shared" si="5"/>
        <v>-0.11771056944444463</v>
      </c>
      <c r="AK6" s="24">
        <f t="shared" si="6"/>
        <v>-1.4125268333333356</v>
      </c>
      <c r="AM6" s="48">
        <f>Y6-AK6</f>
        <v>-1.1546240399060956</v>
      </c>
    </row>
    <row r="7" spans="1:39" x14ac:dyDescent="0.25">
      <c r="A7" s="31"/>
      <c r="B7" s="19"/>
      <c r="C7" s="12"/>
      <c r="E7" s="1"/>
      <c r="F7" s="19"/>
      <c r="G7" s="12"/>
      <c r="H7" s="13"/>
      <c r="I7" s="1"/>
      <c r="J7" s="11"/>
      <c r="K7" s="12"/>
      <c r="L7" s="19"/>
      <c r="M7" s="12"/>
      <c r="N7" s="12"/>
      <c r="O7" s="6"/>
      <c r="Q7" s="31"/>
      <c r="U7" s="4"/>
      <c r="W7" s="36"/>
      <c r="X7" s="10"/>
      <c r="Y7" s="24"/>
      <c r="AA7" s="36"/>
      <c r="AB7" s="10"/>
      <c r="AC7" s="24"/>
      <c r="AE7" s="36"/>
      <c r="AF7" s="10"/>
      <c r="AG7" s="24"/>
      <c r="AI7" s="36"/>
      <c r="AJ7" s="10"/>
      <c r="AK7" s="24"/>
      <c r="AM7" s="48"/>
    </row>
    <row r="8" spans="1:39" x14ac:dyDescent="0.25">
      <c r="A8" s="31" t="s">
        <v>22</v>
      </c>
      <c r="B8" s="19">
        <v>39850</v>
      </c>
      <c r="C8" s="12">
        <v>64.338627000000002</v>
      </c>
      <c r="D8" s="2">
        <v>1.5</v>
      </c>
      <c r="E8" s="24">
        <v>0.77361500000000005</v>
      </c>
      <c r="F8" s="19">
        <v>36577</v>
      </c>
      <c r="G8" s="12">
        <v>68.731525000000005</v>
      </c>
      <c r="H8" s="13">
        <v>0.64113299999999995</v>
      </c>
      <c r="I8" s="1">
        <v>1.5989409999999964</v>
      </c>
      <c r="J8" s="11">
        <v>35704</v>
      </c>
      <c r="K8" s="12">
        <v>67.260260000000002</v>
      </c>
      <c r="L8" s="19">
        <v>32202</v>
      </c>
      <c r="M8" s="12">
        <v>84.415824000000001</v>
      </c>
      <c r="N8" s="12">
        <v>5.8477389999999998</v>
      </c>
      <c r="O8" s="6">
        <v>9.6604489999999998</v>
      </c>
      <c r="Q8" s="31">
        <f>(YEAR(B8)-YEAR(F8))*12+MONTH(B8)-MONTH(F8)</f>
        <v>108</v>
      </c>
      <c r="R8" s="2">
        <f>(YEAR(F8)-YEAR(J8))*12+MONTH(F8)-MONTH(J8)</f>
        <v>28</v>
      </c>
      <c r="T8" s="2">
        <f>(YEAR(B8)-YEAR(L8))*12+MONTH(B8)-MONTH(L8)</f>
        <v>252</v>
      </c>
      <c r="U8" s="4">
        <f t="shared" si="3"/>
        <v>144</v>
      </c>
      <c r="W8" s="36">
        <f>C8-G8</f>
        <v>-4.3928980000000024</v>
      </c>
      <c r="X8" s="10">
        <f t="shared" ref="X8:X23" si="8">W8/Q8</f>
        <v>-4.0674981481481506E-2</v>
      </c>
      <c r="Y8" s="24">
        <f t="shared" si="0"/>
        <v>-0.48809977777777808</v>
      </c>
      <c r="AA8" s="36">
        <f>C8-M8</f>
        <v>-20.077196999999998</v>
      </c>
      <c r="AB8" s="10">
        <f t="shared" si="1"/>
        <v>-7.9671416666666661E-2</v>
      </c>
      <c r="AC8" s="24">
        <f t="shared" si="2"/>
        <v>-0.95605699999999993</v>
      </c>
      <c r="AE8" s="36">
        <f>G8-K8</f>
        <v>1.4712650000000025</v>
      </c>
      <c r="AF8" s="10">
        <f>AE8/R8</f>
        <v>5.2545178571428659E-2</v>
      </c>
      <c r="AG8" s="24">
        <f>AF8*12</f>
        <v>0.63054214285714394</v>
      </c>
      <c r="AI8" s="36">
        <f t="shared" si="4"/>
        <v>-15.684298999999996</v>
      </c>
      <c r="AJ8" s="10">
        <f t="shared" si="5"/>
        <v>-0.10891874305555553</v>
      </c>
      <c r="AK8" s="24">
        <f t="shared" si="6"/>
        <v>-1.3070249166666663</v>
      </c>
      <c r="AM8" s="48">
        <f t="shared" si="7"/>
        <v>0.81892513888888829</v>
      </c>
    </row>
    <row r="9" spans="1:39" x14ac:dyDescent="0.25">
      <c r="A9" s="31" t="s">
        <v>23</v>
      </c>
      <c r="B9" s="19">
        <v>38724</v>
      </c>
      <c r="C9" s="12">
        <v>68.453738000000001</v>
      </c>
      <c r="D9" s="2">
        <v>2</v>
      </c>
      <c r="E9" s="24">
        <v>0.70088700000000004</v>
      </c>
      <c r="F9" s="19">
        <v>36577</v>
      </c>
      <c r="G9" s="12">
        <v>72.042764000000005</v>
      </c>
      <c r="H9" s="13">
        <v>1.0737030000000001</v>
      </c>
      <c r="I9" s="1">
        <v>2.1027859999999947</v>
      </c>
      <c r="J9" s="11">
        <v>35704</v>
      </c>
      <c r="K9" s="12">
        <v>68.868621000000005</v>
      </c>
      <c r="L9" s="19">
        <v>32202</v>
      </c>
      <c r="M9" s="12">
        <v>72.119828999999996</v>
      </c>
      <c r="N9" s="12">
        <v>5.3662349999999996</v>
      </c>
      <c r="O9" s="6">
        <v>10.360265999999996</v>
      </c>
      <c r="Q9" s="31">
        <f>(YEAR(B9)-YEAR(F9))*12+MONTH(B9)-MONTH(F9)</f>
        <v>71</v>
      </c>
      <c r="R9" s="2">
        <f>(YEAR(F9)-YEAR(J9))*12+MONTH(F9)-MONTH(J9)</f>
        <v>28</v>
      </c>
      <c r="T9" s="2">
        <f>(YEAR(B9)-YEAR(L9))*12+MONTH(B9)-MONTH(L9)</f>
        <v>215</v>
      </c>
      <c r="U9" s="4">
        <f t="shared" si="3"/>
        <v>144</v>
      </c>
      <c r="W9" s="36">
        <f>C9-G9</f>
        <v>-3.589026000000004</v>
      </c>
      <c r="X9" s="10">
        <f t="shared" si="8"/>
        <v>-5.0549661971831042E-2</v>
      </c>
      <c r="Y9" s="24">
        <f t="shared" si="0"/>
        <v>-0.60659594366197256</v>
      </c>
      <c r="AA9" s="36">
        <f>C9-M9</f>
        <v>-3.6660909999999944</v>
      </c>
      <c r="AB9" s="10">
        <f t="shared" si="1"/>
        <v>-1.7051586046511601E-2</v>
      </c>
      <c r="AC9" s="24">
        <f t="shared" si="2"/>
        <v>-0.20461903255813921</v>
      </c>
      <c r="AE9" s="36">
        <f>G9-K9</f>
        <v>3.1741430000000008</v>
      </c>
      <c r="AF9" s="10">
        <f>AE9/R9</f>
        <v>0.11336225000000003</v>
      </c>
      <c r="AG9" s="24">
        <f>AF9*12</f>
        <v>1.3603470000000004</v>
      </c>
      <c r="AI9" s="36">
        <f t="shared" si="4"/>
        <v>-7.7064999999990391E-2</v>
      </c>
      <c r="AJ9" s="10">
        <f t="shared" si="5"/>
        <v>-5.3517361111104437E-4</v>
      </c>
      <c r="AK9" s="24">
        <f t="shared" si="6"/>
        <v>-6.422083333332532E-3</v>
      </c>
      <c r="AM9" s="48">
        <f t="shared" si="7"/>
        <v>-0.60017386032864006</v>
      </c>
    </row>
    <row r="10" spans="1:39" x14ac:dyDescent="0.25">
      <c r="A10" s="31" t="s">
        <v>17</v>
      </c>
      <c r="B10" s="19">
        <v>39850</v>
      </c>
      <c r="C10" s="12">
        <v>41.850596000000003</v>
      </c>
      <c r="D10" s="2">
        <v>1.6</v>
      </c>
      <c r="E10" s="24">
        <v>0.37720199999999998</v>
      </c>
      <c r="F10" s="19">
        <v>36577</v>
      </c>
      <c r="G10" s="12">
        <v>65.048023999999998</v>
      </c>
      <c r="H10" s="13">
        <v>0.29418</v>
      </c>
      <c r="I10" s="1">
        <v>1.8788430000000034</v>
      </c>
      <c r="J10" s="11">
        <v>35704</v>
      </c>
      <c r="K10" s="12">
        <v>60.371482999999998</v>
      </c>
      <c r="L10" s="19">
        <v>32202</v>
      </c>
      <c r="M10" s="12">
        <v>74.035880000000006</v>
      </c>
      <c r="N10" s="12">
        <v>4.2879909999999999</v>
      </c>
      <c r="O10" s="6">
        <v>10.471216999999996</v>
      </c>
      <c r="Q10" s="31">
        <f>(YEAR(B10)-YEAR(F10))*12+MONTH(B10)-MONTH(F10)</f>
        <v>108</v>
      </c>
      <c r="R10" s="2">
        <f>(YEAR(F10)-YEAR(J10))*12+MONTH(F10)-MONTH(J10)</f>
        <v>28</v>
      </c>
      <c r="T10" s="2">
        <f>(YEAR(B10)-YEAR(L10))*12+MONTH(B10)-MONTH(L10)</f>
        <v>252</v>
      </c>
      <c r="U10" s="4">
        <f t="shared" si="3"/>
        <v>144</v>
      </c>
      <c r="W10" s="36">
        <f>C10-G10</f>
        <v>-23.197427999999995</v>
      </c>
      <c r="X10" s="10">
        <f t="shared" si="8"/>
        <v>-0.21479099999999995</v>
      </c>
      <c r="Y10" s="24">
        <f t="shared" si="0"/>
        <v>-2.5774919999999995</v>
      </c>
      <c r="AA10" s="36">
        <f>C10-M10</f>
        <v>-32.185284000000003</v>
      </c>
      <c r="AB10" s="10">
        <f t="shared" si="1"/>
        <v>-0.12771938095238097</v>
      </c>
      <c r="AC10" s="24">
        <f t="shared" si="2"/>
        <v>-1.5326325714285716</v>
      </c>
      <c r="AE10" s="36">
        <f>G10-K10</f>
        <v>4.6765410000000003</v>
      </c>
      <c r="AF10" s="10">
        <f>AE10/R10</f>
        <v>0.16701932142857143</v>
      </c>
      <c r="AG10" s="24">
        <f>AF10*12</f>
        <v>2.004231857142857</v>
      </c>
      <c r="AI10" s="36">
        <f t="shared" si="4"/>
        <v>-8.9878560000000078</v>
      </c>
      <c r="AJ10" s="10">
        <f t="shared" si="5"/>
        <v>-6.2415666666666723E-2</v>
      </c>
      <c r="AK10" s="24">
        <f t="shared" si="6"/>
        <v>-0.74898800000000065</v>
      </c>
      <c r="AM10" s="48">
        <f t="shared" si="7"/>
        <v>-1.8285039999999988</v>
      </c>
    </row>
    <row r="11" spans="1:39" x14ac:dyDescent="0.25">
      <c r="A11" s="31" t="s">
        <v>18</v>
      </c>
      <c r="B11" s="19">
        <v>39850</v>
      </c>
      <c r="C11" s="12">
        <v>49.588610000000003</v>
      </c>
      <c r="D11" s="2">
        <v>1.9</v>
      </c>
      <c r="E11" s="24">
        <v>0.75376900000000002</v>
      </c>
      <c r="F11" s="19">
        <v>36577</v>
      </c>
      <c r="G11" s="12">
        <v>63.043700000000001</v>
      </c>
      <c r="H11" s="13">
        <v>0.68354999999999999</v>
      </c>
      <c r="I11" s="1">
        <v>2.0918029999999916</v>
      </c>
      <c r="J11" s="11">
        <v>35704</v>
      </c>
      <c r="K11" s="12">
        <v>62.600279</v>
      </c>
      <c r="L11" s="19">
        <v>32202</v>
      </c>
      <c r="M11" s="12">
        <v>87.776083</v>
      </c>
      <c r="N11" s="12">
        <v>3.225339</v>
      </c>
      <c r="O11" s="6">
        <v>9.6666819999999944</v>
      </c>
      <c r="Q11" s="31">
        <f>(YEAR(B11)-YEAR(F11))*12+MONTH(B11)-MONTH(F11)</f>
        <v>108</v>
      </c>
      <c r="R11" s="2">
        <f>(YEAR(F11)-YEAR(J11))*12+MONTH(F11)-MONTH(J11)</f>
        <v>28</v>
      </c>
      <c r="T11" s="2">
        <f>(YEAR(B11)-YEAR(L11))*12+MONTH(B11)-MONTH(L11)</f>
        <v>252</v>
      </c>
      <c r="U11" s="4">
        <f t="shared" si="3"/>
        <v>144</v>
      </c>
      <c r="W11" s="36">
        <f>C11-G11</f>
        <v>-13.455089999999998</v>
      </c>
      <c r="X11" s="10">
        <f t="shared" si="8"/>
        <v>-0.12458416666666665</v>
      </c>
      <c r="Y11" s="24">
        <f t="shared" si="0"/>
        <v>-1.4950099999999997</v>
      </c>
      <c r="AA11" s="36">
        <f>C11-M11</f>
        <v>-38.187472999999997</v>
      </c>
      <c r="AB11" s="10">
        <f t="shared" si="1"/>
        <v>-0.15153759126984126</v>
      </c>
      <c r="AC11" s="24">
        <f t="shared" si="2"/>
        <v>-1.8184510952380952</v>
      </c>
      <c r="AE11" s="36">
        <f>G11-K11</f>
        <v>0.44342100000000073</v>
      </c>
      <c r="AF11" s="10">
        <f>AE11/R11</f>
        <v>1.5836464285714311E-2</v>
      </c>
      <c r="AG11" s="24">
        <f>AF11*12</f>
        <v>0.19003757142857175</v>
      </c>
      <c r="AI11" s="36">
        <f t="shared" si="4"/>
        <v>-24.732382999999999</v>
      </c>
      <c r="AJ11" s="10">
        <f t="shared" si="5"/>
        <v>-0.1717526597222222</v>
      </c>
      <c r="AK11" s="24">
        <f t="shared" si="6"/>
        <v>-2.0610319166666664</v>
      </c>
      <c r="AM11" s="48">
        <f t="shared" si="7"/>
        <v>0.56602191666666668</v>
      </c>
    </row>
    <row r="12" spans="1:39" x14ac:dyDescent="0.25">
      <c r="A12" s="31" t="s">
        <v>136</v>
      </c>
      <c r="B12" s="19">
        <v>39850</v>
      </c>
      <c r="C12" s="12">
        <v>140.97520299999999</v>
      </c>
      <c r="D12" s="2">
        <v>2.2999999999999998</v>
      </c>
      <c r="E12" s="24">
        <v>0.78652100000000003</v>
      </c>
      <c r="F12" s="19">
        <v>36577</v>
      </c>
      <c r="G12" s="12">
        <v>150.29388399999999</v>
      </c>
      <c r="H12" s="13">
        <v>0.96221999999999996</v>
      </c>
      <c r="I12" s="1">
        <v>2.4830780000000061</v>
      </c>
      <c r="J12" s="11"/>
      <c r="K12" s="12">
        <v>0</v>
      </c>
      <c r="L12" s="19">
        <v>32202</v>
      </c>
      <c r="M12" s="12">
        <v>155.11071200000001</v>
      </c>
      <c r="N12" s="12">
        <v>5.1668950000000002</v>
      </c>
      <c r="O12" s="6">
        <v>12.792772999999983</v>
      </c>
      <c r="Q12" s="31">
        <f>(YEAR(B12)-YEAR(F12))*12+MONTH(B12)-MONTH(F12)</f>
        <v>108</v>
      </c>
      <c r="T12" s="2">
        <f>(YEAR(B12)-YEAR(L12))*12+MONTH(B12)-MONTH(L12)</f>
        <v>252</v>
      </c>
      <c r="U12" s="4">
        <f t="shared" si="3"/>
        <v>144</v>
      </c>
      <c r="W12" s="36">
        <f>C12-G12</f>
        <v>-9.318680999999998</v>
      </c>
      <c r="X12" s="10">
        <f t="shared" si="8"/>
        <v>-8.6284083333333317E-2</v>
      </c>
      <c r="Y12" s="24">
        <f t="shared" si="0"/>
        <v>-1.0354089999999998</v>
      </c>
      <c r="AA12" s="36">
        <f>C12-M12</f>
        <v>-14.135509000000013</v>
      </c>
      <c r="AB12" s="10">
        <f t="shared" si="1"/>
        <v>-5.6093289682539738E-2</v>
      </c>
      <c r="AC12" s="24">
        <f t="shared" si="2"/>
        <v>-0.67311947619047685</v>
      </c>
      <c r="AE12" s="36"/>
      <c r="AF12" s="10"/>
      <c r="AG12" s="24"/>
      <c r="AI12" s="36">
        <f t="shared" si="4"/>
        <v>-4.8168280000000152</v>
      </c>
      <c r="AJ12" s="10">
        <f t="shared" si="5"/>
        <v>-3.3450194444444553E-2</v>
      </c>
      <c r="AK12" s="24">
        <f t="shared" si="6"/>
        <v>-0.40140233333333464</v>
      </c>
      <c r="AM12" s="48">
        <f t="shared" si="7"/>
        <v>-0.63400666666666516</v>
      </c>
    </row>
    <row r="13" spans="1:39" x14ac:dyDescent="0.25">
      <c r="A13" s="31" t="s">
        <v>135</v>
      </c>
      <c r="B13" s="19">
        <v>39850</v>
      </c>
      <c r="C13" s="12">
        <v>44.244978000000003</v>
      </c>
      <c r="D13" s="2">
        <v>1.5</v>
      </c>
      <c r="E13" s="24">
        <v>0.19969700000000001</v>
      </c>
      <c r="F13" s="19">
        <v>36577</v>
      </c>
      <c r="G13" s="12">
        <v>45.117421999999998</v>
      </c>
      <c r="H13" s="13">
        <v>0.202906</v>
      </c>
      <c r="I13" s="1">
        <v>1.5141380000000026</v>
      </c>
      <c r="J13" s="11"/>
      <c r="K13" s="12">
        <v>0</v>
      </c>
      <c r="L13" s="19">
        <v>32913</v>
      </c>
      <c r="M13" s="12">
        <v>56.1511</v>
      </c>
      <c r="N13" s="12">
        <v>2.855127</v>
      </c>
      <c r="O13" s="6">
        <v>9.3766379999999998</v>
      </c>
      <c r="Q13" s="31">
        <f>(YEAR(B13)-YEAR(F13))*12+MONTH(B13)-MONTH(F13)</f>
        <v>108</v>
      </c>
      <c r="T13" s="2">
        <f>(YEAR(B13)-YEAR(L13))*12+MONTH(B13)-MONTH(L13)</f>
        <v>228</v>
      </c>
      <c r="U13" s="4">
        <f t="shared" si="3"/>
        <v>120</v>
      </c>
      <c r="W13" s="36">
        <f>C13-G13</f>
        <v>-0.87244399999999445</v>
      </c>
      <c r="X13" s="10">
        <f t="shared" si="8"/>
        <v>-8.0781851851851345E-3</v>
      </c>
      <c r="Y13" s="24">
        <f t="shared" si="0"/>
        <v>-9.6938222222221621E-2</v>
      </c>
      <c r="AA13" s="36">
        <f>C13-M13</f>
        <v>-11.906121999999996</v>
      </c>
      <c r="AB13" s="10">
        <f t="shared" si="1"/>
        <v>-5.221983333333332E-2</v>
      </c>
      <c r="AC13" s="24">
        <f t="shared" si="2"/>
        <v>-0.62663799999999981</v>
      </c>
      <c r="AE13" s="36"/>
      <c r="AF13" s="10"/>
      <c r="AG13" s="24"/>
      <c r="AI13" s="36">
        <f t="shared" si="4"/>
        <v>-11.033678000000002</v>
      </c>
      <c r="AJ13" s="10">
        <f t="shared" si="5"/>
        <v>-9.1947316666666681E-2</v>
      </c>
      <c r="AK13" s="24">
        <f t="shared" si="6"/>
        <v>-1.1033678000000002</v>
      </c>
      <c r="AM13" s="48">
        <f t="shared" si="7"/>
        <v>1.0064295777777785</v>
      </c>
    </row>
    <row r="14" spans="1:39" x14ac:dyDescent="0.25">
      <c r="A14" s="31" t="s">
        <v>36</v>
      </c>
      <c r="B14" s="19">
        <v>38724</v>
      </c>
      <c r="C14" s="12">
        <v>426.53837099999998</v>
      </c>
      <c r="D14" s="2">
        <v>9.1</v>
      </c>
      <c r="E14" s="24">
        <v>0.70150599999999996</v>
      </c>
      <c r="F14" s="19">
        <v>36577</v>
      </c>
      <c r="G14" s="12">
        <v>429.04198200000002</v>
      </c>
      <c r="H14" s="13">
        <v>0.70311699999999999</v>
      </c>
      <c r="I14" s="1">
        <v>9.0901069999999891</v>
      </c>
      <c r="J14" s="11">
        <v>35704</v>
      </c>
      <c r="K14" s="12">
        <v>426.62115999999997</v>
      </c>
      <c r="L14" s="19">
        <v>32913</v>
      </c>
      <c r="M14" s="12">
        <v>466.44678499999998</v>
      </c>
      <c r="N14" s="12">
        <v>4.0683280000000002</v>
      </c>
      <c r="O14" s="6">
        <v>45.067886999999985</v>
      </c>
      <c r="Q14" s="31">
        <f>(YEAR(B14)-YEAR(F14))*12+MONTH(B14)-MONTH(F14)</f>
        <v>71</v>
      </c>
      <c r="R14" s="2">
        <f t="shared" ref="R14:R27" si="9">(YEAR(F14)-YEAR(J14))*12+MONTH(F14)-MONTH(J14)</f>
        <v>28</v>
      </c>
      <c r="T14" s="2">
        <f>(YEAR(B14)-YEAR(L14))*12+MONTH(B14)-MONTH(L14)</f>
        <v>191</v>
      </c>
      <c r="U14" s="4">
        <f t="shared" si="3"/>
        <v>120</v>
      </c>
      <c r="W14" s="36">
        <f>C14-G14</f>
        <v>-2.5036110000000349</v>
      </c>
      <c r="X14" s="10">
        <f t="shared" si="8"/>
        <v>-3.5262126760563874E-2</v>
      </c>
      <c r="Y14" s="24">
        <f t="shared" si="0"/>
        <v>-0.42314552112676651</v>
      </c>
      <c r="AA14" s="36">
        <f>C14-M14</f>
        <v>-39.908413999999993</v>
      </c>
      <c r="AB14" s="10">
        <f t="shared" si="1"/>
        <v>-0.20894457591623034</v>
      </c>
      <c r="AC14" s="24">
        <f t="shared" si="2"/>
        <v>-2.5073349109947642</v>
      </c>
      <c r="AE14" s="36">
        <f t="shared" ref="AE14:AE27" si="10">G14-K14</f>
        <v>2.4208220000000438</v>
      </c>
      <c r="AF14" s="10">
        <f t="shared" ref="AF14:AF27" si="11">AE14/R14</f>
        <v>8.6457928571430129E-2</v>
      </c>
      <c r="AG14" s="24">
        <f t="shared" ref="AG14:AG27" si="12">AF14*12</f>
        <v>1.0374951428571615</v>
      </c>
      <c r="AI14" s="36">
        <f t="shared" si="4"/>
        <v>-37.404802999999959</v>
      </c>
      <c r="AJ14" s="10">
        <f t="shared" si="5"/>
        <v>-0.31170669166666631</v>
      </c>
      <c r="AK14" s="24">
        <f t="shared" si="6"/>
        <v>-3.7404802999999958</v>
      </c>
      <c r="AM14" s="48">
        <f t="shared" si="7"/>
        <v>3.3173347788732293</v>
      </c>
    </row>
    <row r="15" spans="1:39" x14ac:dyDescent="0.25">
      <c r="A15" s="31" t="s">
        <v>19</v>
      </c>
      <c r="B15" s="19">
        <v>39850</v>
      </c>
      <c r="C15" s="12">
        <v>98.529376999999997</v>
      </c>
      <c r="D15" s="2">
        <v>3.6</v>
      </c>
      <c r="E15" s="24">
        <v>0.54363700000000004</v>
      </c>
      <c r="F15" s="19">
        <v>37160</v>
      </c>
      <c r="G15" s="12">
        <v>104.54105300000001</v>
      </c>
      <c r="H15" s="13">
        <v>0.47687099999999999</v>
      </c>
      <c r="I15" s="1">
        <v>3.9704319999999882</v>
      </c>
      <c r="J15" s="11">
        <v>35704</v>
      </c>
      <c r="K15" s="12">
        <v>111.383939</v>
      </c>
      <c r="L15" s="19">
        <v>32202</v>
      </c>
      <c r="M15" s="12">
        <v>189.764894</v>
      </c>
      <c r="N15" s="12">
        <v>9.5629249999999999</v>
      </c>
      <c r="O15" s="6">
        <v>28.655339999999995</v>
      </c>
      <c r="Q15" s="31">
        <f>(YEAR(B15)-YEAR(F15))*12+MONTH(B15)-MONTH(F15)</f>
        <v>89</v>
      </c>
      <c r="R15" s="2">
        <f t="shared" si="9"/>
        <v>47</v>
      </c>
      <c r="T15" s="2">
        <f>(YEAR(B15)-YEAR(L15))*12+MONTH(B15)-MONTH(L15)</f>
        <v>252</v>
      </c>
      <c r="U15" s="4">
        <f t="shared" si="3"/>
        <v>163</v>
      </c>
      <c r="W15" s="36">
        <f>C15-G15</f>
        <v>-6.0116760000000085</v>
      </c>
      <c r="X15" s="10">
        <f t="shared" si="8"/>
        <v>-6.7546921348314706E-2</v>
      </c>
      <c r="Y15" s="24">
        <f t="shared" si="0"/>
        <v>-0.81056305617977653</v>
      </c>
      <c r="AA15" s="36">
        <f>C15-M15</f>
        <v>-91.235517000000002</v>
      </c>
      <c r="AB15" s="10">
        <f t="shared" si="1"/>
        <v>-0.36204570238095241</v>
      </c>
      <c r="AC15" s="24">
        <f t="shared" si="2"/>
        <v>-4.3445484285714286</v>
      </c>
      <c r="AE15" s="36">
        <f t="shared" si="10"/>
        <v>-6.8428859999999929</v>
      </c>
      <c r="AF15" s="10">
        <f t="shared" si="11"/>
        <v>-0.14559331914893603</v>
      </c>
      <c r="AG15" s="24">
        <f t="shared" si="12"/>
        <v>-1.7471198297872323</v>
      </c>
      <c r="AI15" s="36">
        <f t="shared" si="4"/>
        <v>-85.223840999999993</v>
      </c>
      <c r="AJ15" s="10">
        <f t="shared" si="5"/>
        <v>-0.52284565030674846</v>
      </c>
      <c r="AK15" s="24">
        <f t="shared" si="6"/>
        <v>-6.2741478036809815</v>
      </c>
      <c r="AM15" s="48">
        <f t="shared" si="7"/>
        <v>5.4635847475012049</v>
      </c>
    </row>
    <row r="16" spans="1:39" x14ac:dyDescent="0.25">
      <c r="A16" s="31" t="s">
        <v>20</v>
      </c>
      <c r="B16" s="19">
        <v>39850</v>
      </c>
      <c r="C16" s="12">
        <v>65.706035</v>
      </c>
      <c r="D16" s="2">
        <v>2.2999999999999998</v>
      </c>
      <c r="E16" s="24">
        <v>0.24837500000000001</v>
      </c>
      <c r="F16" s="19">
        <v>37160</v>
      </c>
      <c r="G16" s="12">
        <v>69.118033999999994</v>
      </c>
      <c r="H16" s="13">
        <v>0.295933</v>
      </c>
      <c r="I16" s="1">
        <v>2.3326060000000126</v>
      </c>
      <c r="J16" s="11">
        <v>35704</v>
      </c>
      <c r="K16" s="12">
        <v>69.720555000000004</v>
      </c>
      <c r="L16" s="19">
        <v>32202</v>
      </c>
      <c r="M16" s="12">
        <v>93.654341000000002</v>
      </c>
      <c r="N16" s="12">
        <v>12.660178999999999</v>
      </c>
      <c r="O16" s="6">
        <v>22.786894000000004</v>
      </c>
      <c r="Q16" s="31">
        <f>(YEAR(B16)-YEAR(F16))*12+MONTH(B16)-MONTH(F16)</f>
        <v>89</v>
      </c>
      <c r="R16" s="2">
        <f t="shared" si="9"/>
        <v>47</v>
      </c>
      <c r="T16" s="2">
        <f>(YEAR(B16)-YEAR(L16))*12+MONTH(B16)-MONTH(L16)</f>
        <v>252</v>
      </c>
      <c r="U16" s="4">
        <f t="shared" si="3"/>
        <v>163</v>
      </c>
      <c r="W16" s="36">
        <f>C16-G16</f>
        <v>-3.4119989999999945</v>
      </c>
      <c r="X16" s="10">
        <f t="shared" si="8"/>
        <v>-3.8337067415730272E-2</v>
      </c>
      <c r="Y16" s="24">
        <f t="shared" si="0"/>
        <v>-0.46004480898876327</v>
      </c>
      <c r="AA16" s="36">
        <f>C16-M16</f>
        <v>-27.948306000000002</v>
      </c>
      <c r="AB16" s="10">
        <f t="shared" si="1"/>
        <v>-0.11090597619047619</v>
      </c>
      <c r="AC16" s="24">
        <f t="shared" si="2"/>
        <v>-1.3308717142857143</v>
      </c>
      <c r="AE16" s="36">
        <f t="shared" si="10"/>
        <v>-0.60252100000001008</v>
      </c>
      <c r="AF16" s="10">
        <f t="shared" si="11"/>
        <v>-1.2819595744681065E-2</v>
      </c>
      <c r="AG16" s="24">
        <f t="shared" si="12"/>
        <v>-0.15383514893617278</v>
      </c>
      <c r="AI16" s="36">
        <f t="shared" si="4"/>
        <v>-24.536307000000008</v>
      </c>
      <c r="AJ16" s="10">
        <f t="shared" si="5"/>
        <v>-0.15052949079754607</v>
      </c>
      <c r="AK16" s="24">
        <f t="shared" si="6"/>
        <v>-1.8063538895705529</v>
      </c>
      <c r="AM16" s="48">
        <f t="shared" si="7"/>
        <v>1.3463090805817897</v>
      </c>
    </row>
    <row r="17" spans="1:39" x14ac:dyDescent="0.25">
      <c r="A17" s="31" t="s">
        <v>4</v>
      </c>
      <c r="B17" s="19">
        <v>39850</v>
      </c>
      <c r="C17" s="12">
        <v>12.372158000000001</v>
      </c>
      <c r="D17" s="2">
        <v>1.1000000000000001</v>
      </c>
      <c r="E17" s="24">
        <v>0.14505999999999999</v>
      </c>
      <c r="F17" s="19">
        <v>37160</v>
      </c>
      <c r="G17" s="12">
        <v>15.567436000000001</v>
      </c>
      <c r="H17" s="13">
        <v>0.41686099999999998</v>
      </c>
      <c r="I17" s="1">
        <v>1.3550700000000013</v>
      </c>
      <c r="J17" s="11">
        <v>35704</v>
      </c>
      <c r="K17" s="12">
        <v>14.861516</v>
      </c>
      <c r="L17" s="19">
        <v>32202</v>
      </c>
      <c r="M17" s="12">
        <v>14.842798999999999</v>
      </c>
      <c r="N17" s="12">
        <v>1.3609709999999999</v>
      </c>
      <c r="O17" s="6">
        <v>5.9195370000000018</v>
      </c>
      <c r="Q17" s="31">
        <f>(YEAR(B17)-YEAR(F17))*12+MONTH(B17)-MONTH(F17)</f>
        <v>89</v>
      </c>
      <c r="R17" s="2">
        <f t="shared" si="9"/>
        <v>47</v>
      </c>
      <c r="S17" s="2">
        <f>(YEAR(J17)-YEAR(L17))*12+MONTH(J17)-MONTH(L17)</f>
        <v>116</v>
      </c>
      <c r="T17" s="2">
        <f>(YEAR(B17)-YEAR(L17))*12+MONTH(B17)-MONTH(L17)</f>
        <v>252</v>
      </c>
      <c r="U17" s="4">
        <f t="shared" si="3"/>
        <v>163</v>
      </c>
      <c r="W17" s="36">
        <f>C17-G17</f>
        <v>-3.1952780000000001</v>
      </c>
      <c r="X17" s="10">
        <f t="shared" si="8"/>
        <v>-3.5902000000000003E-2</v>
      </c>
      <c r="Y17" s="24">
        <f t="shared" si="0"/>
        <v>-0.43082400000000004</v>
      </c>
      <c r="AA17" s="36">
        <f>C17-M17</f>
        <v>-2.4706409999999988</v>
      </c>
      <c r="AB17" s="10">
        <f t="shared" si="1"/>
        <v>-9.8041309523809479E-3</v>
      </c>
      <c r="AC17" s="24">
        <f t="shared" si="2"/>
        <v>-0.11764957142857138</v>
      </c>
      <c r="AE17" s="36">
        <f t="shared" si="10"/>
        <v>0.70592000000000077</v>
      </c>
      <c r="AF17" s="10">
        <f t="shared" si="11"/>
        <v>1.5019574468085124E-2</v>
      </c>
      <c r="AG17" s="24">
        <f t="shared" si="12"/>
        <v>0.1802348936170215</v>
      </c>
      <c r="AI17" s="36">
        <f t="shared" si="4"/>
        <v>0.72463700000000131</v>
      </c>
      <c r="AJ17" s="10">
        <f t="shared" si="5"/>
        <v>4.4456257668711733E-3</v>
      </c>
      <c r="AK17" s="24">
        <f t="shared" si="6"/>
        <v>5.3347509202454083E-2</v>
      </c>
      <c r="AM17" s="48">
        <f t="shared" si="7"/>
        <v>-0.48417150920245411</v>
      </c>
    </row>
    <row r="18" spans="1:39" x14ac:dyDescent="0.25">
      <c r="A18" s="31" t="s">
        <v>21</v>
      </c>
      <c r="B18" s="19">
        <v>39850</v>
      </c>
      <c r="C18" s="12">
        <v>49.583066000000002</v>
      </c>
      <c r="D18" s="2">
        <v>2.4</v>
      </c>
      <c r="E18" s="24">
        <v>9.2290999999999998E-2</v>
      </c>
      <c r="F18" s="19">
        <v>37160</v>
      </c>
      <c r="G18" s="12">
        <v>56.932282999999998</v>
      </c>
      <c r="H18" s="13">
        <v>0.61261299999999996</v>
      </c>
      <c r="I18" s="1">
        <v>2.9908599999999979</v>
      </c>
      <c r="J18" s="11">
        <v>35704</v>
      </c>
      <c r="K18" s="12">
        <v>57.969824000000003</v>
      </c>
      <c r="L18" s="19">
        <v>32202</v>
      </c>
      <c r="M18" s="12">
        <v>107.210379</v>
      </c>
      <c r="N18" s="12">
        <v>17.214531000000001</v>
      </c>
      <c r="O18" s="6">
        <v>28.888511999999992</v>
      </c>
      <c r="Q18" s="31">
        <f>(YEAR(B18)-YEAR(F18))*12+MONTH(B18)-MONTH(F18)</f>
        <v>89</v>
      </c>
      <c r="R18" s="2">
        <f t="shared" si="9"/>
        <v>47</v>
      </c>
      <c r="T18" s="2">
        <f>(YEAR(B18)-YEAR(L18))*12+MONTH(B18)-MONTH(L18)</f>
        <v>252</v>
      </c>
      <c r="U18" s="4">
        <f t="shared" si="3"/>
        <v>163</v>
      </c>
      <c r="W18" s="36">
        <f>C18-G18</f>
        <v>-7.3492169999999959</v>
      </c>
      <c r="X18" s="10">
        <f t="shared" si="8"/>
        <v>-8.2575471910112316E-2</v>
      </c>
      <c r="Y18" s="24">
        <f t="shared" si="0"/>
        <v>-0.99090566292134774</v>
      </c>
      <c r="AA18" s="36">
        <f>C18-M18</f>
        <v>-57.627313000000001</v>
      </c>
      <c r="AB18" s="10">
        <f t="shared" si="1"/>
        <v>-0.22867981349206348</v>
      </c>
      <c r="AC18" s="24">
        <f t="shared" si="2"/>
        <v>-2.7441577619047619</v>
      </c>
      <c r="AE18" s="36">
        <f t="shared" si="10"/>
        <v>-1.0375410000000045</v>
      </c>
      <c r="AF18" s="10">
        <f t="shared" si="11"/>
        <v>-2.2075340425532011E-2</v>
      </c>
      <c r="AG18" s="24">
        <f t="shared" si="12"/>
        <v>-0.26490408510638414</v>
      </c>
      <c r="AI18" s="36">
        <f t="shared" si="4"/>
        <v>-50.278096000000005</v>
      </c>
      <c r="AJ18" s="10">
        <f t="shared" si="5"/>
        <v>-0.30845457668711662</v>
      </c>
      <c r="AK18" s="24">
        <f t="shared" si="6"/>
        <v>-3.7014549202453995</v>
      </c>
      <c r="AM18" s="48">
        <f t="shared" si="7"/>
        <v>2.7105492573240517</v>
      </c>
    </row>
    <row r="19" spans="1:39" x14ac:dyDescent="0.25">
      <c r="A19" s="31" t="s">
        <v>37</v>
      </c>
      <c r="B19" s="19">
        <v>39850</v>
      </c>
      <c r="C19" s="12">
        <v>188.92835299999999</v>
      </c>
      <c r="D19" s="2">
        <v>9.1999999999999993</v>
      </c>
      <c r="E19" s="24">
        <v>0.174286</v>
      </c>
      <c r="F19" s="19">
        <v>37160</v>
      </c>
      <c r="G19" s="12">
        <v>206.395094</v>
      </c>
      <c r="H19" s="13">
        <v>0.64432</v>
      </c>
      <c r="I19" s="1">
        <v>9.7538720000000012</v>
      </c>
      <c r="J19" s="11">
        <v>35704</v>
      </c>
      <c r="K19" s="12">
        <v>210.97053399999999</v>
      </c>
      <c r="L19" s="19">
        <v>32202</v>
      </c>
      <c r="M19" s="12">
        <v>382.01716299999998</v>
      </c>
      <c r="N19" s="12">
        <v>23.397034000000001</v>
      </c>
      <c r="O19" s="6">
        <v>67.890104000000008</v>
      </c>
      <c r="Q19" s="31">
        <f>(YEAR(B19)-YEAR(F19))*12+MONTH(B19)-MONTH(F19)</f>
        <v>89</v>
      </c>
      <c r="R19" s="2">
        <f t="shared" si="9"/>
        <v>47</v>
      </c>
      <c r="T19" s="2">
        <f>(YEAR(B19)-YEAR(L19))*12+MONTH(B19)-MONTH(L19)</f>
        <v>252</v>
      </c>
      <c r="U19" s="4">
        <f t="shared" si="3"/>
        <v>163</v>
      </c>
      <c r="W19" s="36">
        <f>C19-G19</f>
        <v>-17.466741000000013</v>
      </c>
      <c r="X19" s="10">
        <f t="shared" si="8"/>
        <v>-0.19625551685393272</v>
      </c>
      <c r="Y19" s="24">
        <f t="shared" si="0"/>
        <v>-2.3550662022471927</v>
      </c>
      <c r="AA19" s="36">
        <f>C19-M19</f>
        <v>-193.08881</v>
      </c>
      <c r="AB19" s="10">
        <f t="shared" si="1"/>
        <v>-0.76622543650793651</v>
      </c>
      <c r="AC19" s="24">
        <f t="shared" si="2"/>
        <v>-9.1947052380952385</v>
      </c>
      <c r="AE19" s="36">
        <f t="shared" si="10"/>
        <v>-4.5754399999999862</v>
      </c>
      <c r="AF19" s="10">
        <f t="shared" si="11"/>
        <v>-9.7349787234042265E-2</v>
      </c>
      <c r="AG19" s="24">
        <f t="shared" si="12"/>
        <v>-1.1681974468085072</v>
      </c>
      <c r="AI19" s="36">
        <f t="shared" si="4"/>
        <v>-175.62206899999998</v>
      </c>
      <c r="AJ19" s="10">
        <f t="shared" si="5"/>
        <v>-1.0774360061349693</v>
      </c>
      <c r="AK19" s="24">
        <f t="shared" si="6"/>
        <v>-12.92923207361963</v>
      </c>
      <c r="AM19" s="48">
        <f t="shared" si="7"/>
        <v>10.574165871372438</v>
      </c>
    </row>
    <row r="20" spans="1:39" x14ac:dyDescent="0.25">
      <c r="A20" s="31" t="s">
        <v>5</v>
      </c>
      <c r="B20" s="19">
        <v>39850</v>
      </c>
      <c r="C20" s="12">
        <v>68.568201000000002</v>
      </c>
      <c r="D20" s="2">
        <v>3.1</v>
      </c>
      <c r="E20" s="24">
        <v>8.5297999999999999E-2</v>
      </c>
      <c r="F20" s="19">
        <v>37160</v>
      </c>
      <c r="G20" s="12">
        <v>79.299959000000001</v>
      </c>
      <c r="H20" s="13">
        <v>0.47206500000000001</v>
      </c>
      <c r="I20" s="1">
        <v>3.586985999999996</v>
      </c>
      <c r="J20" s="11">
        <v>35704</v>
      </c>
      <c r="K20" s="12">
        <v>81.710133999999996</v>
      </c>
      <c r="L20" s="19">
        <v>32202</v>
      </c>
      <c r="M20" s="12">
        <v>123.12314499999999</v>
      </c>
      <c r="N20" s="12">
        <v>15.179914999999999</v>
      </c>
      <c r="O20" s="6">
        <v>29.85018500000001</v>
      </c>
      <c r="Q20" s="31">
        <f>(YEAR(B20)-YEAR(F20))*12+MONTH(B20)-MONTH(F20)</f>
        <v>89</v>
      </c>
      <c r="R20" s="2">
        <f t="shared" si="9"/>
        <v>47</v>
      </c>
      <c r="T20" s="2">
        <f>(YEAR(B20)-YEAR(L20))*12+MONTH(B20)-MONTH(L20)</f>
        <v>252</v>
      </c>
      <c r="U20" s="4">
        <f t="shared" si="3"/>
        <v>163</v>
      </c>
      <c r="W20" s="36">
        <f>C20-G20</f>
        <v>-10.731757999999999</v>
      </c>
      <c r="X20" s="10">
        <f t="shared" si="8"/>
        <v>-0.12058155056179774</v>
      </c>
      <c r="Y20" s="24">
        <f t="shared" si="0"/>
        <v>-1.4469786067415729</v>
      </c>
      <c r="AA20" s="36">
        <f>C20-M20</f>
        <v>-54.554943999999992</v>
      </c>
      <c r="AB20" s="10">
        <f t="shared" si="1"/>
        <v>-0.21648787301587299</v>
      </c>
      <c r="AC20" s="24">
        <f t="shared" si="2"/>
        <v>-2.5978544761904758</v>
      </c>
      <c r="AE20" s="36">
        <f t="shared" si="10"/>
        <v>-2.4101749999999953</v>
      </c>
      <c r="AF20" s="10">
        <f t="shared" si="11"/>
        <v>-5.128031914893607E-2</v>
      </c>
      <c r="AG20" s="24">
        <f t="shared" si="12"/>
        <v>-0.61536382978723281</v>
      </c>
      <c r="AI20" s="36">
        <f t="shared" si="4"/>
        <v>-43.823185999999993</v>
      </c>
      <c r="AJ20" s="10">
        <f t="shared" si="5"/>
        <v>-0.26885390184049074</v>
      </c>
      <c r="AK20" s="24">
        <f t="shared" si="6"/>
        <v>-3.2262468220858889</v>
      </c>
      <c r="AM20" s="48">
        <f t="shared" si="7"/>
        <v>1.779268215344316</v>
      </c>
    </row>
    <row r="21" spans="1:39" x14ac:dyDescent="0.25">
      <c r="A21" s="31" t="s">
        <v>35</v>
      </c>
      <c r="B21" s="19">
        <v>39850</v>
      </c>
      <c r="C21" s="12">
        <v>107.82654599999999</v>
      </c>
      <c r="D21" s="2">
        <v>3.3</v>
      </c>
      <c r="E21" s="24">
        <v>0.22305</v>
      </c>
      <c r="F21" s="19">
        <v>37160</v>
      </c>
      <c r="G21" s="12">
        <v>114.871334</v>
      </c>
      <c r="H21" s="13">
        <v>0.36478699999999997</v>
      </c>
      <c r="I21" s="1">
        <v>3.4384199999999936</v>
      </c>
      <c r="J21" s="11">
        <v>35704</v>
      </c>
      <c r="K21" s="12">
        <v>118.950853</v>
      </c>
      <c r="L21" s="19">
        <v>32202</v>
      </c>
      <c r="M21" s="12">
        <v>172.929678</v>
      </c>
      <c r="N21" s="12">
        <v>15.073648</v>
      </c>
      <c r="O21" s="6">
        <v>30.088439999999991</v>
      </c>
      <c r="Q21" s="31">
        <f>(YEAR(B21)-YEAR(F21))*12+MONTH(B21)-MONTH(F21)</f>
        <v>89</v>
      </c>
      <c r="R21" s="2">
        <f t="shared" si="9"/>
        <v>47</v>
      </c>
      <c r="T21" s="2">
        <f>(YEAR(B21)-YEAR(L21))*12+MONTH(B21)-MONTH(L21)</f>
        <v>252</v>
      </c>
      <c r="U21" s="4">
        <f t="shared" si="3"/>
        <v>163</v>
      </c>
      <c r="W21" s="36">
        <f>C21-G21</f>
        <v>-7.0447880000000112</v>
      </c>
      <c r="X21" s="10">
        <f t="shared" si="8"/>
        <v>-7.9154921348314727E-2</v>
      </c>
      <c r="Y21" s="24">
        <f t="shared" si="0"/>
        <v>-0.94985905617977673</v>
      </c>
      <c r="AA21" s="36">
        <f>C21-M21</f>
        <v>-65.103132000000002</v>
      </c>
      <c r="AB21" s="10">
        <f t="shared" si="1"/>
        <v>-0.25834576190476194</v>
      </c>
      <c r="AC21" s="24">
        <f t="shared" si="2"/>
        <v>-3.100149142857143</v>
      </c>
      <c r="AE21" s="36">
        <f t="shared" si="10"/>
        <v>-4.0795189999999906</v>
      </c>
      <c r="AF21" s="10">
        <f t="shared" si="11"/>
        <v>-8.6798276595744475E-2</v>
      </c>
      <c r="AG21" s="24">
        <f t="shared" si="12"/>
        <v>-1.0415793191489338</v>
      </c>
      <c r="AI21" s="36">
        <f t="shared" si="4"/>
        <v>-58.058343999999991</v>
      </c>
      <c r="AJ21" s="10">
        <f t="shared" si="5"/>
        <v>-0.3561861595092024</v>
      </c>
      <c r="AK21" s="24">
        <f t="shared" si="6"/>
        <v>-4.2742339141104289</v>
      </c>
      <c r="AM21" s="48">
        <f t="shared" si="7"/>
        <v>3.324374857930652</v>
      </c>
    </row>
    <row r="22" spans="1:39" x14ac:dyDescent="0.25">
      <c r="A22" s="31" t="s">
        <v>34</v>
      </c>
      <c r="B22" s="19">
        <v>39850</v>
      </c>
      <c r="C22" s="12">
        <v>327.78163000000001</v>
      </c>
      <c r="D22" s="2">
        <v>5.6</v>
      </c>
      <c r="E22" s="24">
        <v>1.3554379999999999</v>
      </c>
      <c r="F22" s="19">
        <v>37160</v>
      </c>
      <c r="G22" s="12">
        <v>330.20578599999999</v>
      </c>
      <c r="H22" s="13">
        <v>2.4237700000000002</v>
      </c>
      <c r="I22" s="1">
        <v>5.6872290000000021</v>
      </c>
      <c r="J22" s="11">
        <v>35704</v>
      </c>
      <c r="K22" s="12">
        <v>332.61679400000003</v>
      </c>
      <c r="L22" s="19">
        <v>32202</v>
      </c>
      <c r="M22" s="12">
        <v>465.53488499999997</v>
      </c>
      <c r="N22" s="12">
        <v>12.278104000000001</v>
      </c>
      <c r="O22" s="6">
        <v>33.830915000000005</v>
      </c>
      <c r="Q22" s="31">
        <f>(YEAR(B22)-YEAR(F22))*12+MONTH(B22)-MONTH(F22)</f>
        <v>89</v>
      </c>
      <c r="R22" s="2">
        <f t="shared" si="9"/>
        <v>47</v>
      </c>
      <c r="T22" s="2">
        <f>(YEAR(B22)-YEAR(L22))*12+MONTH(B22)-MONTH(L22)</f>
        <v>252</v>
      </c>
      <c r="U22" s="4">
        <f t="shared" si="3"/>
        <v>163</v>
      </c>
      <c r="W22" s="36">
        <f>C22-G22</f>
        <v>-2.4241559999999822</v>
      </c>
      <c r="X22" s="10">
        <f t="shared" si="8"/>
        <v>-2.723770786516834E-2</v>
      </c>
      <c r="Y22" s="24">
        <f t="shared" si="0"/>
        <v>-0.32685249438202008</v>
      </c>
      <c r="AA22" s="36">
        <f>C22-M22</f>
        <v>-137.75325499999997</v>
      </c>
      <c r="AB22" s="10">
        <f t="shared" si="1"/>
        <v>-0.54663990079365066</v>
      </c>
      <c r="AC22" s="24">
        <f t="shared" si="2"/>
        <v>-6.5596788095238079</v>
      </c>
      <c r="AE22" s="36">
        <f t="shared" si="10"/>
        <v>-2.411008000000038</v>
      </c>
      <c r="AF22" s="10">
        <f t="shared" si="11"/>
        <v>-5.12980425531923E-2</v>
      </c>
      <c r="AG22" s="24">
        <f t="shared" si="12"/>
        <v>-0.61557651063830754</v>
      </c>
      <c r="AI22" s="36">
        <f t="shared" si="4"/>
        <v>-135.32909899999999</v>
      </c>
      <c r="AJ22" s="10">
        <f t="shared" si="5"/>
        <v>-0.83023987116564413</v>
      </c>
      <c r="AK22" s="24">
        <f t="shared" si="6"/>
        <v>-9.9628784539877291</v>
      </c>
      <c r="AM22" s="48">
        <f t="shared" si="7"/>
        <v>9.6360259596057087</v>
      </c>
    </row>
    <row r="23" spans="1:39" x14ac:dyDescent="0.25">
      <c r="A23" s="31" t="s">
        <v>6</v>
      </c>
      <c r="B23" s="19">
        <v>39850</v>
      </c>
      <c r="C23" s="12">
        <v>67.200541999999999</v>
      </c>
      <c r="D23" s="2">
        <v>3.2</v>
      </c>
      <c r="E23" s="24">
        <v>0.182418</v>
      </c>
      <c r="F23" s="19">
        <v>37160</v>
      </c>
      <c r="G23" s="12">
        <v>67.177015999999995</v>
      </c>
      <c r="H23" s="13">
        <v>0.17963200000000001</v>
      </c>
      <c r="I23" s="1">
        <v>3.1920159999999953</v>
      </c>
      <c r="J23" s="11">
        <v>35704</v>
      </c>
      <c r="K23" s="12">
        <v>68.804269000000005</v>
      </c>
      <c r="L23" s="19">
        <v>32202</v>
      </c>
      <c r="M23" s="12">
        <v>67.855517000000006</v>
      </c>
      <c r="N23" s="12">
        <v>0.90741000000000005</v>
      </c>
      <c r="O23" s="6">
        <v>15.798856000000008</v>
      </c>
      <c r="Q23" s="31">
        <f>(YEAR(B23)-YEAR(F23))*12+MONTH(B23)-MONTH(F23)</f>
        <v>89</v>
      </c>
      <c r="R23" s="2">
        <f t="shared" si="9"/>
        <v>47</v>
      </c>
      <c r="T23" s="2">
        <f>(YEAR(B23)-YEAR(L23))*12+MONTH(B23)-MONTH(L23)</f>
        <v>252</v>
      </c>
      <c r="U23" s="4">
        <f t="shared" si="3"/>
        <v>163</v>
      </c>
      <c r="W23" s="36">
        <f>C23-G23</f>
        <v>2.3526000000003933E-2</v>
      </c>
      <c r="X23" s="10">
        <f t="shared" si="8"/>
        <v>2.6433707865172957E-4</v>
      </c>
      <c r="Y23" s="24">
        <f t="shared" si="0"/>
        <v>3.1720449438207548E-3</v>
      </c>
      <c r="AA23" s="36">
        <f>C23-M23</f>
        <v>-0.65497500000000741</v>
      </c>
      <c r="AB23" s="10">
        <f t="shared" si="1"/>
        <v>-2.5991071428571721E-3</v>
      </c>
      <c r="AC23" s="24">
        <f t="shared" si="2"/>
        <v>-3.1189285714286065E-2</v>
      </c>
      <c r="AE23" s="36">
        <f t="shared" si="10"/>
        <v>-1.6272530000000103</v>
      </c>
      <c r="AF23" s="10">
        <f t="shared" si="11"/>
        <v>-3.4622404255319365E-2</v>
      </c>
      <c r="AG23" s="24">
        <f t="shared" si="12"/>
        <v>-0.41546885106383236</v>
      </c>
      <c r="AI23" s="36">
        <f t="shared" si="4"/>
        <v>-0.67850100000001135</v>
      </c>
      <c r="AJ23" s="10">
        <f t="shared" si="5"/>
        <v>-4.1625828220859589E-3</v>
      </c>
      <c r="AK23" s="24">
        <f t="shared" si="6"/>
        <v>-4.9950993865031504E-2</v>
      </c>
      <c r="AM23" s="48">
        <f t="shared" si="7"/>
        <v>5.312303880885226E-2</v>
      </c>
    </row>
    <row r="24" spans="1:39" x14ac:dyDescent="0.25">
      <c r="A24" s="31" t="s">
        <v>33</v>
      </c>
      <c r="B24" s="19">
        <v>39850</v>
      </c>
      <c r="C24" s="12">
        <v>141.133634</v>
      </c>
      <c r="D24" s="2">
        <v>4.5</v>
      </c>
      <c r="E24" s="24">
        <v>0.20338700000000001</v>
      </c>
      <c r="F24" s="19">
        <v>37160</v>
      </c>
      <c r="G24" s="12">
        <v>141.133634</v>
      </c>
      <c r="H24" s="13">
        <v>0.43140800000000001</v>
      </c>
      <c r="I24" s="1">
        <v>4.4590689999999995</v>
      </c>
      <c r="J24" s="11">
        <v>35704</v>
      </c>
      <c r="K24" s="12">
        <v>143.98013800000001</v>
      </c>
      <c r="L24" s="19">
        <v>32202</v>
      </c>
      <c r="M24" s="12">
        <v>142.630054</v>
      </c>
      <c r="N24" s="12">
        <v>2.2031399999999999</v>
      </c>
      <c r="O24" s="6">
        <v>22.102692999999988</v>
      </c>
      <c r="Q24" s="31">
        <f>(YEAR(B24)-YEAR(F24))*12+MONTH(B24)-MONTH(F24)</f>
        <v>89</v>
      </c>
      <c r="R24" s="2">
        <f t="shared" si="9"/>
        <v>47</v>
      </c>
      <c r="T24" s="2">
        <f>(YEAR(B24)-YEAR(L24))*12+MONTH(B24)-MONTH(L24)</f>
        <v>252</v>
      </c>
      <c r="U24" s="4">
        <f t="shared" si="3"/>
        <v>163</v>
      </c>
      <c r="W24" s="36">
        <f>C24-G24</f>
        <v>0</v>
      </c>
      <c r="X24" s="10">
        <v>0</v>
      </c>
      <c r="Y24" s="24">
        <f t="shared" si="0"/>
        <v>0</v>
      </c>
      <c r="AA24" s="36">
        <f>C24-M24</f>
        <v>-1.4964200000000005</v>
      </c>
      <c r="AB24" s="10">
        <f t="shared" si="1"/>
        <v>-5.9381746031746049E-3</v>
      </c>
      <c r="AC24" s="24">
        <f t="shared" si="2"/>
        <v>-7.1258095238095259E-2</v>
      </c>
      <c r="AE24" s="36">
        <f t="shared" si="10"/>
        <v>-2.8465040000000101</v>
      </c>
      <c r="AF24" s="10">
        <f t="shared" si="11"/>
        <v>-6.0563914893617239E-2</v>
      </c>
      <c r="AG24" s="24">
        <f t="shared" si="12"/>
        <v>-0.7267669787234069</v>
      </c>
      <c r="AI24" s="36">
        <f t="shared" si="4"/>
        <v>-1.4964200000000005</v>
      </c>
      <c r="AJ24" s="10">
        <f t="shared" si="5"/>
        <v>-9.1804907975460148E-3</v>
      </c>
      <c r="AK24" s="24">
        <f t="shared" si="6"/>
        <v>-0.11016588957055218</v>
      </c>
      <c r="AM24" s="48">
        <f t="shared" si="7"/>
        <v>0.11016588957055218</v>
      </c>
    </row>
    <row r="25" spans="1:39" x14ac:dyDescent="0.25">
      <c r="A25" s="31" t="s">
        <v>158</v>
      </c>
      <c r="B25" s="19">
        <v>39850</v>
      </c>
      <c r="C25" s="12">
        <v>143.80302</v>
      </c>
      <c r="D25" s="2">
        <v>3.4</v>
      </c>
      <c r="E25" s="24">
        <v>0.50303100000000001</v>
      </c>
      <c r="F25" s="19">
        <v>37160</v>
      </c>
      <c r="G25" s="12">
        <v>145.41581500000001</v>
      </c>
      <c r="H25" s="13">
        <v>0.62946800000000003</v>
      </c>
      <c r="I25" s="1">
        <v>3.4731890000000192</v>
      </c>
      <c r="J25" s="11">
        <v>35704</v>
      </c>
      <c r="K25" s="12">
        <v>145.10561100000001</v>
      </c>
      <c r="L25" s="19">
        <v>32202</v>
      </c>
      <c r="M25" s="12">
        <v>147.21488600000001</v>
      </c>
      <c r="N25" s="12">
        <v>2.7650700000000001</v>
      </c>
      <c r="O25" s="6">
        <v>16.951201999999995</v>
      </c>
      <c r="Q25" s="31">
        <f>(YEAR(B25)-YEAR(F25))*12+MONTH(B25)-MONTH(F25)</f>
        <v>89</v>
      </c>
      <c r="R25" s="2">
        <f t="shared" si="9"/>
        <v>47</v>
      </c>
      <c r="T25" s="2">
        <f>(YEAR(B25)-YEAR(L25))*12+MONTH(B25)-MONTH(L25)</f>
        <v>252</v>
      </c>
      <c r="U25" s="4">
        <f t="shared" si="3"/>
        <v>163</v>
      </c>
      <c r="W25" s="36">
        <f>C25-G25</f>
        <v>-1.6127950000000055</v>
      </c>
      <c r="X25" s="10">
        <f t="shared" ref="X25:X30" si="13">W25/Q25</f>
        <v>-1.8121292134831522E-2</v>
      </c>
      <c r="Y25" s="24">
        <f t="shared" si="0"/>
        <v>-0.21745550561797827</v>
      </c>
      <c r="AA25" s="36">
        <f>C25-M25</f>
        <v>-3.4118660000000034</v>
      </c>
      <c r="AB25" s="10">
        <f t="shared" si="1"/>
        <v>-1.3539150793650806E-2</v>
      </c>
      <c r="AC25" s="24">
        <f t="shared" si="2"/>
        <v>-0.16246980952380968</v>
      </c>
      <c r="AE25" s="36">
        <f t="shared" si="10"/>
        <v>0.31020399999999881</v>
      </c>
      <c r="AF25" s="10">
        <f t="shared" si="11"/>
        <v>6.6000851063829531E-3</v>
      </c>
      <c r="AG25" s="24">
        <f t="shared" si="12"/>
        <v>7.9201021276595437E-2</v>
      </c>
      <c r="AI25" s="36">
        <f t="shared" si="4"/>
        <v>-1.7990709999999979</v>
      </c>
      <c r="AJ25" s="10">
        <f t="shared" si="5"/>
        <v>-1.1037245398772993E-2</v>
      </c>
      <c r="AK25" s="24">
        <f t="shared" si="6"/>
        <v>-0.13244694478527591</v>
      </c>
      <c r="AM25" s="48">
        <f t="shared" si="7"/>
        <v>-8.5008560832702362E-2</v>
      </c>
    </row>
    <row r="26" spans="1:39" x14ac:dyDescent="0.25">
      <c r="A26" s="31" t="s">
        <v>7</v>
      </c>
      <c r="B26" s="19">
        <v>39530</v>
      </c>
      <c r="C26" s="12">
        <v>48.714367000000003</v>
      </c>
      <c r="D26" s="2">
        <v>2.2000000000000002</v>
      </c>
      <c r="E26" s="24">
        <v>0.36651899999999998</v>
      </c>
      <c r="F26" s="19">
        <v>37160</v>
      </c>
      <c r="G26" s="12">
        <v>48.89</v>
      </c>
      <c r="H26" s="13">
        <v>0.40357799999999999</v>
      </c>
      <c r="I26" s="1">
        <v>2.2037869999999984</v>
      </c>
      <c r="J26" s="11">
        <v>35704</v>
      </c>
      <c r="K26" s="12">
        <v>49.253934999999998</v>
      </c>
      <c r="L26" s="19">
        <v>32202</v>
      </c>
      <c r="M26" s="12">
        <v>50.564101000000001</v>
      </c>
      <c r="N26" s="12">
        <v>1.865794</v>
      </c>
      <c r="O26" s="6">
        <v>10.671455999999999</v>
      </c>
      <c r="Q26" s="31">
        <f>(YEAR(B26)-YEAR(F26))*12+MONTH(B26)-MONTH(F26)</f>
        <v>78</v>
      </c>
      <c r="R26" s="2">
        <f t="shared" si="9"/>
        <v>47</v>
      </c>
      <c r="T26" s="2">
        <f>(YEAR(B26)-YEAR(L26))*12+MONTH(B26)-MONTH(L26)</f>
        <v>241</v>
      </c>
      <c r="U26" s="4">
        <f t="shared" si="3"/>
        <v>163</v>
      </c>
      <c r="W26" s="36">
        <f>C26-G26</f>
        <v>-0.17563299999999771</v>
      </c>
      <c r="X26" s="10">
        <f t="shared" si="13"/>
        <v>-2.251705128205099E-3</v>
      </c>
      <c r="Y26" s="24">
        <f t="shared" si="0"/>
        <v>-2.7020461538461188E-2</v>
      </c>
      <c r="AA26" s="36">
        <f>C26-M26</f>
        <v>-1.849733999999998</v>
      </c>
      <c r="AB26" s="10">
        <f t="shared" si="1"/>
        <v>-7.675244813278E-3</v>
      </c>
      <c r="AC26" s="24">
        <f t="shared" si="2"/>
        <v>-9.2102937759336007E-2</v>
      </c>
      <c r="AE26" s="36">
        <f t="shared" si="10"/>
        <v>-0.3639349999999979</v>
      </c>
      <c r="AF26" s="10">
        <f t="shared" si="11"/>
        <v>-7.743297872340381E-3</v>
      </c>
      <c r="AG26" s="24">
        <f t="shared" si="12"/>
        <v>-9.2919574468084576E-2</v>
      </c>
      <c r="AI26" s="36">
        <f t="shared" si="4"/>
        <v>-1.6741010000000003</v>
      </c>
      <c r="AJ26" s="10">
        <f t="shared" si="5"/>
        <v>-1.0270558282208591E-2</v>
      </c>
      <c r="AK26" s="24">
        <f t="shared" si="6"/>
        <v>-0.12324669938650309</v>
      </c>
      <c r="AM26" s="48">
        <f t="shared" si="7"/>
        <v>9.6226237848041907E-2</v>
      </c>
    </row>
    <row r="27" spans="1:39" x14ac:dyDescent="0.25">
      <c r="A27" s="31" t="s">
        <v>27</v>
      </c>
      <c r="B27" s="19">
        <v>39530</v>
      </c>
      <c r="C27" s="12">
        <v>141.25291100000001</v>
      </c>
      <c r="D27" s="2">
        <v>4.5999999999999996</v>
      </c>
      <c r="E27" s="24">
        <v>0.31599899999999997</v>
      </c>
      <c r="F27" s="19">
        <v>36936</v>
      </c>
      <c r="G27" s="12">
        <v>141.551501</v>
      </c>
      <c r="H27" s="13">
        <v>0.438413</v>
      </c>
      <c r="I27" s="1">
        <v>4.5799570000000074</v>
      </c>
      <c r="J27" s="11">
        <v>35704</v>
      </c>
      <c r="K27" s="12">
        <v>142.24515600000001</v>
      </c>
      <c r="L27" s="19">
        <v>32202</v>
      </c>
      <c r="M27" s="12">
        <v>142.185587</v>
      </c>
      <c r="N27" s="12">
        <v>1.6138980000000001</v>
      </c>
      <c r="O27" s="6">
        <v>22.638803999999993</v>
      </c>
      <c r="Q27" s="31">
        <f>(YEAR(B27)-YEAR(F27))*12+MONTH(B27)-MONTH(F27)</f>
        <v>85</v>
      </c>
      <c r="R27" s="2">
        <f t="shared" si="9"/>
        <v>40</v>
      </c>
      <c r="T27" s="2">
        <f>(YEAR(B27)-YEAR(L27))*12+MONTH(B27)-MONTH(L27)</f>
        <v>241</v>
      </c>
      <c r="U27" s="4">
        <f t="shared" si="3"/>
        <v>156</v>
      </c>
      <c r="W27" s="36">
        <f>C27-G27</f>
        <v>-0.29858999999999014</v>
      </c>
      <c r="X27" s="10">
        <f t="shared" si="13"/>
        <v>-3.5128235294116486E-3</v>
      </c>
      <c r="Y27" s="24">
        <f t="shared" si="0"/>
        <v>-4.2153882352939785E-2</v>
      </c>
      <c r="AA27" s="36">
        <f>C27-M27</f>
        <v>-0.93267599999998652</v>
      </c>
      <c r="AB27" s="10">
        <f t="shared" si="1"/>
        <v>-3.8700248962655042E-3</v>
      </c>
      <c r="AC27" s="24">
        <f t="shared" si="2"/>
        <v>-4.644029875518605E-2</v>
      </c>
      <c r="AE27" s="36">
        <f t="shared" si="10"/>
        <v>-0.69365500000000679</v>
      </c>
      <c r="AF27" s="10">
        <f t="shared" si="11"/>
        <v>-1.7341375000000169E-2</v>
      </c>
      <c r="AG27" s="24">
        <f t="shared" si="12"/>
        <v>-0.20809650000000202</v>
      </c>
      <c r="AI27" s="36">
        <f t="shared" si="4"/>
        <v>-0.63408599999999637</v>
      </c>
      <c r="AJ27" s="10">
        <f t="shared" si="5"/>
        <v>-4.0646538461538229E-3</v>
      </c>
      <c r="AK27" s="24">
        <f t="shared" si="6"/>
        <v>-4.8775846153845878E-2</v>
      </c>
      <c r="AM27" s="48">
        <f t="shared" si="7"/>
        <v>6.621963800906093E-3</v>
      </c>
    </row>
    <row r="28" spans="1:39" x14ac:dyDescent="0.25">
      <c r="A28" s="31" t="s">
        <v>43</v>
      </c>
      <c r="B28" s="19">
        <v>39875</v>
      </c>
      <c r="C28" s="12">
        <v>19.800882000000001</v>
      </c>
      <c r="D28" s="2">
        <v>1.3</v>
      </c>
      <c r="E28" s="24">
        <v>6.1685999999999998E-2</v>
      </c>
      <c r="F28" s="19">
        <v>36936</v>
      </c>
      <c r="G28" s="12">
        <v>19.91216</v>
      </c>
      <c r="H28" s="13">
        <v>6.7001000000000005E-2</v>
      </c>
      <c r="I28" s="1">
        <v>1.3155009999999976</v>
      </c>
      <c r="J28" s="11"/>
      <c r="K28" s="12">
        <v>0</v>
      </c>
      <c r="L28" s="19">
        <v>32202</v>
      </c>
      <c r="M28" s="12">
        <v>20.035924999999999</v>
      </c>
      <c r="N28" s="12">
        <v>0.36698999999999998</v>
      </c>
      <c r="O28" s="6">
        <v>6.4683589999999995</v>
      </c>
      <c r="Q28" s="31">
        <f>(YEAR(B28)-YEAR(F28))*12+MONTH(B28)-MONTH(F28)</f>
        <v>97</v>
      </c>
      <c r="T28" s="2">
        <f>(YEAR(B28)-YEAR(L28))*12+MONTH(B28)-MONTH(L28)</f>
        <v>253</v>
      </c>
      <c r="U28" s="4">
        <f t="shared" si="3"/>
        <v>156</v>
      </c>
      <c r="W28" s="36">
        <f>C28-G28</f>
        <v>-0.11127799999999866</v>
      </c>
      <c r="X28" s="10">
        <f t="shared" si="13"/>
        <v>-1.147195876288646E-3</v>
      </c>
      <c r="Y28" s="24">
        <f t="shared" si="0"/>
        <v>-1.3766350515463752E-2</v>
      </c>
      <c r="AA28" s="36">
        <f>C28-M28</f>
        <v>-0.23504299999999745</v>
      </c>
      <c r="AB28" s="10">
        <f t="shared" si="1"/>
        <v>-9.2902371541500964E-4</v>
      </c>
      <c r="AC28" s="24">
        <f t="shared" si="2"/>
        <v>-1.1148284584980116E-2</v>
      </c>
      <c r="AE28" s="36"/>
      <c r="AF28" s="10"/>
      <c r="AG28" s="24"/>
      <c r="AI28" s="36">
        <f t="shared" si="4"/>
        <v>-0.12376499999999879</v>
      </c>
      <c r="AJ28" s="10">
        <f t="shared" si="5"/>
        <v>-7.9336538461537685E-4</v>
      </c>
      <c r="AK28" s="24">
        <f t="shared" si="6"/>
        <v>-9.5203846153845226E-3</v>
      </c>
      <c r="AM28" s="48">
        <f t="shared" si="7"/>
        <v>-4.245965900079229E-3</v>
      </c>
    </row>
    <row r="29" spans="1:39" x14ac:dyDescent="0.25">
      <c r="A29" s="31" t="s">
        <v>44</v>
      </c>
      <c r="B29" s="19">
        <v>39530</v>
      </c>
      <c r="C29" s="12">
        <v>98.428276999999994</v>
      </c>
      <c r="D29" s="2">
        <v>3.6</v>
      </c>
      <c r="E29" s="24">
        <v>0.39136100000000001</v>
      </c>
      <c r="F29" s="19">
        <v>36936</v>
      </c>
      <c r="G29" s="12">
        <v>99.104613000000001</v>
      </c>
      <c r="H29" s="13">
        <v>0.57977500000000004</v>
      </c>
      <c r="I29" s="1">
        <v>3.5781199999999984</v>
      </c>
      <c r="J29" s="11"/>
      <c r="K29" s="12">
        <v>0</v>
      </c>
      <c r="L29" s="19">
        <v>32202</v>
      </c>
      <c r="M29" s="12">
        <v>99.725026</v>
      </c>
      <c r="N29" s="12">
        <v>1.9931620000000001</v>
      </c>
      <c r="O29" s="6">
        <v>17.771597999999997</v>
      </c>
      <c r="Q29" s="31">
        <f>(YEAR(B29)-YEAR(F29))*12+MONTH(B29)-MONTH(F29)</f>
        <v>85</v>
      </c>
      <c r="T29" s="2">
        <f>(YEAR(B29)-YEAR(L29))*12+MONTH(B29)-MONTH(L29)</f>
        <v>241</v>
      </c>
      <c r="U29" s="4">
        <f t="shared" si="3"/>
        <v>156</v>
      </c>
      <c r="W29" s="36">
        <f>C29-G29</f>
        <v>-0.67633600000000627</v>
      </c>
      <c r="X29" s="10">
        <f t="shared" si="13"/>
        <v>-7.9568941176471324E-3</v>
      </c>
      <c r="Y29" s="24">
        <f t="shared" si="0"/>
        <v>-9.5482729411765582E-2</v>
      </c>
      <c r="AA29" s="36">
        <f>C29-M29</f>
        <v>-1.2967490000000055</v>
      </c>
      <c r="AB29" s="10">
        <f t="shared" si="1"/>
        <v>-5.3807012448133006E-3</v>
      </c>
      <c r="AC29" s="24">
        <f t="shared" si="2"/>
        <v>-6.4568414937759611E-2</v>
      </c>
      <c r="AE29" s="36"/>
      <c r="AF29" s="10"/>
      <c r="AG29" s="24"/>
      <c r="AI29" s="36">
        <f t="shared" si="4"/>
        <v>-0.62041299999999922</v>
      </c>
      <c r="AJ29" s="10">
        <f t="shared" si="5"/>
        <v>-3.9770064102564052E-3</v>
      </c>
      <c r="AK29" s="24">
        <f t="shared" si="6"/>
        <v>-4.7724076923076862E-2</v>
      </c>
      <c r="AM29" s="48">
        <f t="shared" si="7"/>
        <v>-4.775865248868872E-2</v>
      </c>
    </row>
    <row r="30" spans="1:39" x14ac:dyDescent="0.25">
      <c r="A30" s="31" t="s">
        <v>47</v>
      </c>
      <c r="B30" s="19">
        <v>39530</v>
      </c>
      <c r="C30" s="12">
        <v>272.62579299999999</v>
      </c>
      <c r="D30" s="2">
        <v>5.5</v>
      </c>
      <c r="E30" s="24">
        <v>0.71109500000000003</v>
      </c>
      <c r="F30" s="19">
        <v>36936</v>
      </c>
      <c r="G30" s="12">
        <v>273.24158699999998</v>
      </c>
      <c r="H30" s="13">
        <v>1.2041599999999999</v>
      </c>
      <c r="I30" s="1">
        <v>5.4895650000000273</v>
      </c>
      <c r="J30" s="11"/>
      <c r="K30" s="12">
        <v>0</v>
      </c>
      <c r="L30" s="19">
        <v>32202</v>
      </c>
      <c r="M30" s="12">
        <v>275.01324399999999</v>
      </c>
      <c r="N30" s="12">
        <v>3.7481409999999999</v>
      </c>
      <c r="O30" s="6">
        <v>26.756196999999986</v>
      </c>
      <c r="Q30" s="31">
        <f>(YEAR(B30)-YEAR(F30))*12+MONTH(B30)-MONTH(F30)</f>
        <v>85</v>
      </c>
      <c r="T30" s="2">
        <f>(YEAR(B30)-YEAR(L30))*12+MONTH(B30)-MONTH(L30)</f>
        <v>241</v>
      </c>
      <c r="U30" s="4">
        <f t="shared" si="3"/>
        <v>156</v>
      </c>
      <c r="W30" s="36">
        <f>C30-G30</f>
        <v>-0.61579399999999396</v>
      </c>
      <c r="X30" s="10">
        <f t="shared" si="13"/>
        <v>-7.2446352941175759E-3</v>
      </c>
      <c r="Y30" s="24">
        <f t="shared" si="0"/>
        <v>-8.6935623529410908E-2</v>
      </c>
      <c r="AA30" s="36">
        <f>C30-M30</f>
        <v>-2.3874509999999987</v>
      </c>
      <c r="AB30" s="10">
        <f t="shared" si="1"/>
        <v>-9.9064356846472971E-3</v>
      </c>
      <c r="AC30" s="24">
        <f t="shared" si="2"/>
        <v>-0.11887722821576757</v>
      </c>
      <c r="AE30" s="36"/>
      <c r="AF30" s="10"/>
      <c r="AG30" s="24"/>
      <c r="AI30" s="36">
        <f t="shared" si="4"/>
        <v>-1.7716570000000047</v>
      </c>
      <c r="AJ30" s="10">
        <f t="shared" si="5"/>
        <v>-1.1356775641025671E-2</v>
      </c>
      <c r="AK30" s="24">
        <f t="shared" si="6"/>
        <v>-0.13628130769230806</v>
      </c>
      <c r="AM30" s="48">
        <f t="shared" si="7"/>
        <v>4.9345684162897155E-2</v>
      </c>
    </row>
    <row r="31" spans="1:39" x14ac:dyDescent="0.25">
      <c r="A31" s="31" t="s">
        <v>46</v>
      </c>
      <c r="B31" s="19">
        <v>39875</v>
      </c>
      <c r="C31" s="12">
        <v>15.066580999999999</v>
      </c>
      <c r="D31" s="2">
        <v>0.8</v>
      </c>
      <c r="E31" s="24">
        <v>7.2470000000000007E-2</v>
      </c>
      <c r="F31" s="19">
        <v>36936</v>
      </c>
      <c r="G31" s="12">
        <v>15.066580999999999</v>
      </c>
      <c r="H31" s="13">
        <v>6.5362000000000003E-2</v>
      </c>
      <c r="I31" s="1">
        <v>0.80924500000000066</v>
      </c>
      <c r="J31" s="11"/>
      <c r="K31" s="12">
        <v>0</v>
      </c>
      <c r="L31" s="19">
        <v>32202</v>
      </c>
      <c r="M31" s="12">
        <v>15.989307</v>
      </c>
      <c r="N31" s="12">
        <v>0.391177</v>
      </c>
      <c r="O31" s="6">
        <v>3.8709509999999998</v>
      </c>
      <c r="Q31" s="31">
        <f>(YEAR(B31)-YEAR(F31))*12+MONTH(B31)-MONTH(F31)</f>
        <v>97</v>
      </c>
      <c r="T31" s="2">
        <f>(YEAR(B31)-YEAR(L31))*12+MONTH(B31)-MONTH(L31)</f>
        <v>253</v>
      </c>
      <c r="U31" s="4">
        <f t="shared" si="3"/>
        <v>156</v>
      </c>
      <c r="W31" s="36">
        <f>C31-G31</f>
        <v>0</v>
      </c>
      <c r="X31" s="10">
        <v>0</v>
      </c>
      <c r="Y31" s="24">
        <f t="shared" si="0"/>
        <v>0</v>
      </c>
      <c r="AA31" s="36">
        <f>C31-M31</f>
        <v>-0.92272600000000082</v>
      </c>
      <c r="AB31" s="10">
        <f t="shared" si="1"/>
        <v>-3.6471383399209519E-3</v>
      </c>
      <c r="AC31" s="24">
        <f t="shared" si="2"/>
        <v>-4.3765660079051423E-2</v>
      </c>
      <c r="AE31" s="36"/>
      <c r="AF31" s="10"/>
      <c r="AG31" s="24"/>
      <c r="AI31" s="36">
        <f t="shared" si="4"/>
        <v>-0.92272600000000082</v>
      </c>
      <c r="AJ31" s="10">
        <f t="shared" si="5"/>
        <v>-5.9149102564102617E-3</v>
      </c>
      <c r="AK31" s="24">
        <f t="shared" si="6"/>
        <v>-7.0978923076923134E-2</v>
      </c>
      <c r="AM31" s="48">
        <f t="shared" si="7"/>
        <v>7.0978923076923134E-2</v>
      </c>
    </row>
    <row r="32" spans="1:39" x14ac:dyDescent="0.25">
      <c r="A32" s="31" t="s">
        <v>45</v>
      </c>
      <c r="B32" s="19">
        <v>39530</v>
      </c>
      <c r="C32" s="12">
        <v>21.161764000000002</v>
      </c>
      <c r="D32" s="2">
        <v>0.9</v>
      </c>
      <c r="E32" s="24">
        <v>0.197329</v>
      </c>
      <c r="F32" s="19">
        <v>36936</v>
      </c>
      <c r="G32" s="12">
        <v>21.539954999999999</v>
      </c>
      <c r="H32" s="13">
        <v>0.21217900000000001</v>
      </c>
      <c r="I32" s="1">
        <v>0.92637299999999811</v>
      </c>
      <c r="J32" s="11"/>
      <c r="K32" s="12">
        <v>0</v>
      </c>
      <c r="L32" s="19">
        <v>32202</v>
      </c>
      <c r="M32" s="12">
        <v>22.708127000000001</v>
      </c>
      <c r="N32" s="12">
        <v>1.0818190000000001</v>
      </c>
      <c r="O32" s="6">
        <v>4.7008369999999999</v>
      </c>
      <c r="Q32" s="31">
        <f>(YEAR(B32)-YEAR(F32))*12+MONTH(B32)-MONTH(F32)</f>
        <v>85</v>
      </c>
      <c r="T32" s="2">
        <f>(YEAR(B32)-YEAR(L32))*12+MONTH(B32)-MONTH(L32)</f>
        <v>241</v>
      </c>
      <c r="U32" s="4">
        <f t="shared" si="3"/>
        <v>156</v>
      </c>
      <c r="W32" s="36">
        <f>C32-G32</f>
        <v>-0.3781909999999975</v>
      </c>
      <c r="X32" s="10">
        <f>W32/Q32</f>
        <v>-4.4493058823529118E-3</v>
      </c>
      <c r="Y32" s="24">
        <f t="shared" si="0"/>
        <v>-5.3391670588234942E-2</v>
      </c>
      <c r="AA32" s="36">
        <f>C32-M32</f>
        <v>-1.5463629999999995</v>
      </c>
      <c r="AB32" s="10">
        <f t="shared" si="1"/>
        <v>-6.4164439834024879E-3</v>
      </c>
      <c r="AC32" s="24">
        <f t="shared" si="2"/>
        <v>-7.6997327800829851E-2</v>
      </c>
      <c r="AE32" s="36"/>
      <c r="AF32" s="10"/>
      <c r="AG32" s="24"/>
      <c r="AI32" s="36">
        <f t="shared" si="4"/>
        <v>-1.168172000000002</v>
      </c>
      <c r="AJ32" s="10">
        <f t="shared" si="5"/>
        <v>-7.4882820512820643E-3</v>
      </c>
      <c r="AK32" s="24">
        <f t="shared" si="6"/>
        <v>-8.9859384615384771E-2</v>
      </c>
      <c r="AM32" s="48">
        <f t="shared" si="7"/>
        <v>3.6467714027149829E-2</v>
      </c>
    </row>
    <row r="33" spans="1:39" x14ac:dyDescent="0.25">
      <c r="A33" s="31" t="s">
        <v>49</v>
      </c>
      <c r="B33" s="19">
        <v>39875</v>
      </c>
      <c r="C33" s="12">
        <v>13.043524</v>
      </c>
      <c r="D33" s="2">
        <v>0.8</v>
      </c>
      <c r="E33" s="24">
        <v>0.14190700000000001</v>
      </c>
      <c r="F33" s="19">
        <v>36936</v>
      </c>
      <c r="G33" s="12">
        <v>13.228592000000001</v>
      </c>
      <c r="H33" s="13">
        <v>0.244115</v>
      </c>
      <c r="I33" s="1">
        <v>0.80464999999999876</v>
      </c>
      <c r="J33" s="11"/>
      <c r="K33" s="12">
        <v>0</v>
      </c>
      <c r="L33" s="19">
        <v>32202</v>
      </c>
      <c r="M33" s="12">
        <v>14.835181</v>
      </c>
      <c r="N33" s="12">
        <v>0.98953500000000005</v>
      </c>
      <c r="O33" s="6">
        <v>4.211021999999998</v>
      </c>
      <c r="Q33" s="31">
        <f>(YEAR(B33)-YEAR(F33))*12+MONTH(B33)-MONTH(F33)</f>
        <v>97</v>
      </c>
      <c r="T33" s="2">
        <f>(YEAR(B33)-YEAR(L33))*12+MONTH(B33)-MONTH(L33)</f>
        <v>253</v>
      </c>
      <c r="U33" s="4">
        <f t="shared" si="3"/>
        <v>156</v>
      </c>
      <c r="W33" s="36">
        <f>C33-G33</f>
        <v>-0.18506800000000112</v>
      </c>
      <c r="X33" s="10">
        <f>W33/Q33</f>
        <v>-1.9079175257732074E-3</v>
      </c>
      <c r="Y33" s="24">
        <f t="shared" si="0"/>
        <v>-2.2895010309278489E-2</v>
      </c>
      <c r="AA33" s="36">
        <f>C33-M33</f>
        <v>-1.7916570000000007</v>
      </c>
      <c r="AB33" s="10">
        <f t="shared" si="1"/>
        <v>-7.0816482213438767E-3</v>
      </c>
      <c r="AC33" s="24">
        <f t="shared" si="2"/>
        <v>-8.497977865612652E-2</v>
      </c>
      <c r="AE33" s="36"/>
      <c r="AF33" s="10"/>
      <c r="AG33" s="24"/>
      <c r="AI33" s="36">
        <f t="shared" si="4"/>
        <v>-1.6065889999999996</v>
      </c>
      <c r="AJ33" s="10">
        <f t="shared" si="5"/>
        <v>-1.0298647435897434E-2</v>
      </c>
      <c r="AK33" s="24">
        <f t="shared" si="6"/>
        <v>-0.12358376923076921</v>
      </c>
      <c r="AM33" s="48">
        <f t="shared" si="7"/>
        <v>0.10068875892149072</v>
      </c>
    </row>
    <row r="34" spans="1:39" x14ac:dyDescent="0.25">
      <c r="A34" s="31" t="s">
        <v>51</v>
      </c>
      <c r="B34" s="19">
        <v>39875</v>
      </c>
      <c r="C34" s="12">
        <v>2.9191129999999998</v>
      </c>
      <c r="D34" s="2">
        <v>0.5</v>
      </c>
      <c r="E34" s="24"/>
      <c r="F34" s="19">
        <v>36936</v>
      </c>
      <c r="G34" s="12">
        <v>3.1190090000000001</v>
      </c>
      <c r="H34" s="13">
        <v>0.14960100000000001</v>
      </c>
      <c r="I34" s="1">
        <v>0.52683500000000016</v>
      </c>
      <c r="J34" s="11"/>
      <c r="K34" s="12">
        <v>0</v>
      </c>
      <c r="L34" s="19">
        <v>32202</v>
      </c>
      <c r="M34" s="12">
        <v>4.350797</v>
      </c>
      <c r="N34" s="12">
        <v>0.33511800000000003</v>
      </c>
      <c r="O34" s="6">
        <v>2.3949470000000002</v>
      </c>
      <c r="Q34" s="31">
        <f>(YEAR(B34)-YEAR(F34))*12+MONTH(B34)-MONTH(F34)</f>
        <v>97</v>
      </c>
      <c r="T34" s="2">
        <f>(YEAR(B34)-YEAR(L34))*12+MONTH(B34)-MONTH(L34)</f>
        <v>253</v>
      </c>
      <c r="U34" s="4">
        <f t="shared" si="3"/>
        <v>156</v>
      </c>
      <c r="W34" s="36">
        <f>C34-G34</f>
        <v>-0.1998960000000003</v>
      </c>
      <c r="X34" s="10">
        <f>W34/Q34</f>
        <v>-2.0607835051546421E-3</v>
      </c>
      <c r="Y34" s="24">
        <f t="shared" si="0"/>
        <v>-2.4729402061855706E-2</v>
      </c>
      <c r="AA34" s="36">
        <f>C34-M34</f>
        <v>-1.4316840000000002</v>
      </c>
      <c r="AB34" s="10">
        <f t="shared" si="1"/>
        <v>-5.6588300395256927E-3</v>
      </c>
      <c r="AC34" s="24">
        <f t="shared" si="2"/>
        <v>-6.7905960474308316E-2</v>
      </c>
      <c r="AE34" s="36"/>
      <c r="AF34" s="10"/>
      <c r="AG34" s="24"/>
      <c r="AI34" s="36">
        <f t="shared" si="4"/>
        <v>-1.2317879999999999</v>
      </c>
      <c r="AJ34" s="10">
        <f t="shared" si="5"/>
        <v>-7.8960769230769223E-3</v>
      </c>
      <c r="AK34" s="24">
        <f t="shared" si="6"/>
        <v>-9.4752923076923068E-2</v>
      </c>
      <c r="AM34" s="48">
        <f t="shared" si="7"/>
        <v>7.0023521015067369E-2</v>
      </c>
    </row>
    <row r="35" spans="1:39" x14ac:dyDescent="0.25">
      <c r="A35" s="31" t="s">
        <v>52</v>
      </c>
      <c r="B35" s="19">
        <v>39875</v>
      </c>
      <c r="C35" s="12">
        <v>0.52426099999999998</v>
      </c>
      <c r="D35" s="2">
        <v>0.1</v>
      </c>
      <c r="E35" s="24"/>
      <c r="F35" s="19">
        <v>36936</v>
      </c>
      <c r="G35" s="12">
        <v>0.58820099999999997</v>
      </c>
      <c r="H35" s="13"/>
      <c r="I35" s="1">
        <v>0.13830100000000001</v>
      </c>
      <c r="J35" s="11"/>
      <c r="K35" s="12">
        <v>0</v>
      </c>
      <c r="L35" s="19">
        <v>32202</v>
      </c>
      <c r="M35" s="12">
        <v>0.81621600000000005</v>
      </c>
      <c r="N35" s="12">
        <v>0.35235100000000003</v>
      </c>
      <c r="O35" s="6">
        <v>0.89121899999999998</v>
      </c>
      <c r="Q35" s="31">
        <f>(YEAR(B35)-YEAR(F35))*12+MONTH(B35)-MONTH(F35)</f>
        <v>97</v>
      </c>
      <c r="T35" s="2">
        <f>(YEAR(B35)-YEAR(L35))*12+MONTH(B35)-MONTH(L35)</f>
        <v>253</v>
      </c>
      <c r="U35" s="4">
        <f t="shared" si="3"/>
        <v>156</v>
      </c>
      <c r="W35" s="36">
        <f>C35-G35</f>
        <v>-6.3939999999999997E-2</v>
      </c>
      <c r="X35" s="10">
        <f>W35/Q35</f>
        <v>-6.5917525773195873E-4</v>
      </c>
      <c r="Y35" s="24">
        <f t="shared" si="0"/>
        <v>-7.9101030927835048E-3</v>
      </c>
      <c r="AA35" s="36">
        <f>C35-M35</f>
        <v>-0.29195500000000008</v>
      </c>
      <c r="AB35" s="10">
        <f t="shared" si="1"/>
        <v>-1.1539723320158105E-3</v>
      </c>
      <c r="AC35" s="24">
        <f t="shared" si="2"/>
        <v>-1.3847667984189727E-2</v>
      </c>
      <c r="AE35" s="36"/>
      <c r="AF35" s="10"/>
      <c r="AG35" s="24"/>
      <c r="AI35" s="36">
        <f t="shared" si="4"/>
        <v>-0.22801500000000008</v>
      </c>
      <c r="AJ35" s="10">
        <f t="shared" si="5"/>
        <v>-1.4616346153846159E-3</v>
      </c>
      <c r="AK35" s="24">
        <f t="shared" si="6"/>
        <v>-1.753961538461539E-2</v>
      </c>
      <c r="AM35" s="48">
        <f t="shared" si="7"/>
        <v>9.6295122918318848E-3</v>
      </c>
    </row>
    <row r="36" spans="1:39" x14ac:dyDescent="0.25">
      <c r="A36" s="31" t="s">
        <v>50</v>
      </c>
      <c r="B36" s="19">
        <v>39875</v>
      </c>
      <c r="C36" s="12">
        <v>0.32370100000000002</v>
      </c>
      <c r="D36" s="2">
        <v>0.1</v>
      </c>
      <c r="E36" s="24"/>
      <c r="F36" s="19">
        <v>36936</v>
      </c>
      <c r="G36" s="12">
        <v>0.32370100000000002</v>
      </c>
      <c r="H36" s="13"/>
      <c r="I36" s="1">
        <v>9.8806999999999978E-2</v>
      </c>
      <c r="J36" s="11"/>
      <c r="K36" s="12">
        <v>0</v>
      </c>
      <c r="L36" s="19">
        <v>32202</v>
      </c>
      <c r="M36" s="12">
        <v>0.46903</v>
      </c>
      <c r="N36" s="12">
        <v>0.17757999999999999</v>
      </c>
      <c r="O36" s="6">
        <v>0.58025400000000005</v>
      </c>
      <c r="Q36" s="31">
        <f>(YEAR(B36)-YEAR(F36))*12+MONTH(B36)-MONTH(F36)</f>
        <v>97</v>
      </c>
      <c r="T36" s="2">
        <f>(YEAR(B36)-YEAR(L36))*12+MONTH(B36)-MONTH(L36)</f>
        <v>253</v>
      </c>
      <c r="U36" s="4">
        <f t="shared" si="3"/>
        <v>156</v>
      </c>
      <c r="W36" s="36">
        <f>C36-G36</f>
        <v>0</v>
      </c>
      <c r="X36" s="10">
        <v>0</v>
      </c>
      <c r="Y36" s="24">
        <f t="shared" si="0"/>
        <v>0</v>
      </c>
      <c r="AA36" s="36">
        <f>C36-M36</f>
        <v>-0.14532899999999999</v>
      </c>
      <c r="AB36" s="10">
        <f t="shared" si="1"/>
        <v>-5.7442292490118569E-4</v>
      </c>
      <c r="AC36" s="24">
        <f t="shared" si="2"/>
        <v>-6.8930750988142279E-3</v>
      </c>
      <c r="AE36" s="36"/>
      <c r="AF36" s="10"/>
      <c r="AG36" s="24"/>
      <c r="AI36" s="36">
        <f t="shared" si="4"/>
        <v>-0.14532899999999999</v>
      </c>
      <c r="AJ36" s="10">
        <f t="shared" si="5"/>
        <v>-9.3159615384615373E-4</v>
      </c>
      <c r="AK36" s="24">
        <f t="shared" si="6"/>
        <v>-1.1179153846153846E-2</v>
      </c>
      <c r="AM36" s="48">
        <f t="shared" si="7"/>
        <v>1.1179153846153846E-2</v>
      </c>
    </row>
    <row r="37" spans="1:39" x14ac:dyDescent="0.25">
      <c r="A37" s="31" t="s">
        <v>155</v>
      </c>
      <c r="B37" s="19">
        <v>39875</v>
      </c>
      <c r="C37" s="12">
        <v>95.931979999999996</v>
      </c>
      <c r="D37" s="2">
        <v>2.8</v>
      </c>
      <c r="E37" s="24">
        <v>0.257357</v>
      </c>
      <c r="F37" s="19">
        <v>36936</v>
      </c>
      <c r="G37" s="12">
        <v>97.029910000000001</v>
      </c>
      <c r="H37" s="13">
        <v>0.24470800000000001</v>
      </c>
      <c r="I37" s="1">
        <v>2.8240229999999968</v>
      </c>
      <c r="J37" s="11">
        <v>35704</v>
      </c>
      <c r="K37" s="12">
        <v>97.410657</v>
      </c>
      <c r="L37" s="19">
        <v>32202</v>
      </c>
      <c r="M37" s="12">
        <v>100.52227499999999</v>
      </c>
      <c r="N37" s="12">
        <v>1.536729</v>
      </c>
      <c r="O37" s="6">
        <v>14.577500999999998</v>
      </c>
      <c r="Q37" s="31">
        <f>(YEAR(B37)-YEAR(F37))*12+MONTH(B37)-MONTH(F37)</f>
        <v>97</v>
      </c>
      <c r="R37" s="2">
        <f>(YEAR(F37)-YEAR(J37))*12+MONTH(F37)-MONTH(J37)</f>
        <v>40</v>
      </c>
      <c r="T37" s="2">
        <f>(YEAR(B37)-YEAR(L37))*12+MONTH(B37)-MONTH(L37)</f>
        <v>253</v>
      </c>
      <c r="U37" s="4">
        <f t="shared" si="3"/>
        <v>156</v>
      </c>
      <c r="W37" s="36">
        <f>C37-G37</f>
        <v>-1.0979300000000052</v>
      </c>
      <c r="X37" s="10">
        <f t="shared" ref="X37:X59" si="14">W37/Q37</f>
        <v>-1.1318865979381497E-2</v>
      </c>
      <c r="Y37" s="24">
        <f t="shared" si="0"/>
        <v>-0.13582639175257796</v>
      </c>
      <c r="AA37" s="36">
        <f>C37-M37</f>
        <v>-4.5902949999999976</v>
      </c>
      <c r="AB37" s="10">
        <f t="shared" si="1"/>
        <v>-1.8143458498023707E-2</v>
      </c>
      <c r="AC37" s="24">
        <f t="shared" si="2"/>
        <v>-0.21772150197628448</v>
      </c>
      <c r="AE37" s="36">
        <f>G37-K37</f>
        <v>-0.3807469999999995</v>
      </c>
      <c r="AF37" s="10">
        <f>AE37/R37</f>
        <v>-9.5186749999999869E-3</v>
      </c>
      <c r="AG37" s="24">
        <f>AF37*12</f>
        <v>-0.11422409999999984</v>
      </c>
      <c r="AI37" s="36">
        <f t="shared" si="4"/>
        <v>-3.4923649999999924</v>
      </c>
      <c r="AJ37" s="10">
        <f t="shared" si="5"/>
        <v>-2.2386955128205079E-2</v>
      </c>
      <c r="AK37" s="24">
        <f t="shared" si="6"/>
        <v>-0.26864346153846097</v>
      </c>
      <c r="AM37" s="48">
        <f t="shared" si="7"/>
        <v>0.13281706978588301</v>
      </c>
    </row>
    <row r="38" spans="1:39" x14ac:dyDescent="0.25">
      <c r="A38" s="31" t="s">
        <v>156</v>
      </c>
      <c r="B38" s="19">
        <v>39875</v>
      </c>
      <c r="C38" s="12">
        <v>212.183223</v>
      </c>
      <c r="D38" s="2">
        <v>3.9</v>
      </c>
      <c r="E38" s="24">
        <v>0.215948</v>
      </c>
      <c r="F38" s="19">
        <v>36936</v>
      </c>
      <c r="G38" s="12">
        <v>212.58734899999999</v>
      </c>
      <c r="H38" s="13">
        <v>0.20660400000000001</v>
      </c>
      <c r="I38" s="1">
        <v>3.8937310000000025</v>
      </c>
      <c r="J38" s="11">
        <v>35704</v>
      </c>
      <c r="K38" s="12">
        <v>213.40230500000001</v>
      </c>
      <c r="L38" s="19">
        <v>32202</v>
      </c>
      <c r="M38" s="12">
        <v>213.60283899999999</v>
      </c>
      <c r="N38" s="12">
        <v>1.301758</v>
      </c>
      <c r="O38" s="6">
        <v>19.275092000000001</v>
      </c>
      <c r="Q38" s="31">
        <f>(YEAR(B38)-YEAR(F38))*12+MONTH(B38)-MONTH(F38)</f>
        <v>97</v>
      </c>
      <c r="R38" s="2">
        <f>(YEAR(F38)-YEAR(J38))*12+MONTH(F38)-MONTH(J38)</f>
        <v>40</v>
      </c>
      <c r="T38" s="2">
        <f>(YEAR(B38)-YEAR(L38))*12+MONTH(B38)-MONTH(L38)</f>
        <v>253</v>
      </c>
      <c r="U38" s="4">
        <f t="shared" si="3"/>
        <v>156</v>
      </c>
      <c r="W38" s="36">
        <f>C38-G38</f>
        <v>-0.40412599999999088</v>
      </c>
      <c r="X38" s="10">
        <f t="shared" si="14"/>
        <v>-4.1662474226803184E-3</v>
      </c>
      <c r="Y38" s="24">
        <f t="shared" ref="Y38:Y59" si="15">X38*12</f>
        <v>-4.9994969072163817E-2</v>
      </c>
      <c r="AA38" s="36">
        <f>C38-M38</f>
        <v>-1.4196159999999907</v>
      </c>
      <c r="AB38" s="10">
        <f t="shared" ref="AB38:AB62" si="16">AA38/T38</f>
        <v>-5.6111304347825717E-3</v>
      </c>
      <c r="AC38" s="24">
        <f t="shared" ref="AC38:AC62" si="17">AB38*12</f>
        <v>-6.7333565217390867E-2</v>
      </c>
      <c r="AE38" s="36">
        <f>G38-K38</f>
        <v>-0.81495600000002355</v>
      </c>
      <c r="AF38" s="10">
        <f>AE38/R38</f>
        <v>-2.037390000000059E-2</v>
      </c>
      <c r="AG38" s="24">
        <f>AF38*12</f>
        <v>-0.24448680000000708</v>
      </c>
      <c r="AI38" s="36">
        <f t="shared" si="4"/>
        <v>-1.0154899999999998</v>
      </c>
      <c r="AJ38" s="10">
        <f t="shared" si="5"/>
        <v>-6.5095512820512805E-3</v>
      </c>
      <c r="AK38" s="24">
        <f t="shared" si="6"/>
        <v>-7.8114615384615366E-2</v>
      </c>
      <c r="AM38" s="48">
        <f t="shared" si="7"/>
        <v>2.8119646312451549E-2</v>
      </c>
    </row>
    <row r="39" spans="1:39" x14ac:dyDescent="0.25">
      <c r="A39" s="31" t="s">
        <v>87</v>
      </c>
      <c r="B39" s="19">
        <v>39875</v>
      </c>
      <c r="C39" s="12">
        <v>93.435810000000004</v>
      </c>
      <c r="D39" s="2">
        <v>2.2999999999999998</v>
      </c>
      <c r="E39" s="24">
        <v>0.38347500000000001</v>
      </c>
      <c r="F39" s="19">
        <v>36936</v>
      </c>
      <c r="G39" s="12">
        <v>93.917131999999995</v>
      </c>
      <c r="H39" s="13">
        <v>0.89453199999999999</v>
      </c>
      <c r="I39" s="1">
        <v>2.3398980000000051</v>
      </c>
      <c r="J39" s="11"/>
      <c r="K39" s="12">
        <v>0</v>
      </c>
      <c r="L39" s="19">
        <v>32202</v>
      </c>
      <c r="M39" s="12">
        <v>95.718389999999999</v>
      </c>
      <c r="N39" s="12">
        <v>2.260888</v>
      </c>
      <c r="O39" s="6">
        <v>12.011535999999992</v>
      </c>
      <c r="Q39" s="31">
        <f>(YEAR(B39)-YEAR(F39))*12+MONTH(B39)-MONTH(F39)</f>
        <v>97</v>
      </c>
      <c r="T39" s="2">
        <f>(YEAR(B39)-YEAR(L39))*12+MONTH(B39)-MONTH(L39)</f>
        <v>253</v>
      </c>
      <c r="U39" s="4">
        <f t="shared" si="3"/>
        <v>156</v>
      </c>
      <c r="W39" s="36">
        <f>C39-G39</f>
        <v>-0.48132199999999159</v>
      </c>
      <c r="X39" s="10">
        <f t="shared" si="14"/>
        <v>-4.9620824742267174E-3</v>
      </c>
      <c r="Y39" s="24">
        <f t="shared" si="15"/>
        <v>-5.9544989690720612E-2</v>
      </c>
      <c r="AA39" s="36">
        <f>C39-M39</f>
        <v>-2.2825799999999958</v>
      </c>
      <c r="AB39" s="10">
        <f t="shared" si="16"/>
        <v>-9.0220553359683636E-3</v>
      </c>
      <c r="AC39" s="24">
        <f t="shared" si="17"/>
        <v>-0.10826466403162036</v>
      </c>
      <c r="AE39" s="36"/>
      <c r="AF39" s="10"/>
      <c r="AG39" s="24"/>
      <c r="AI39" s="36">
        <f t="shared" si="4"/>
        <v>-1.8012580000000042</v>
      </c>
      <c r="AJ39" s="10">
        <f t="shared" si="5"/>
        <v>-1.1546525641025669E-2</v>
      </c>
      <c r="AK39" s="24">
        <f t="shared" si="6"/>
        <v>-0.13855830769230804</v>
      </c>
      <c r="AM39" s="48">
        <f t="shared" si="7"/>
        <v>7.9013318001587424E-2</v>
      </c>
    </row>
    <row r="40" spans="1:39" x14ac:dyDescent="0.25">
      <c r="A40" s="31" t="s">
        <v>24</v>
      </c>
      <c r="B40" s="19">
        <v>39875</v>
      </c>
      <c r="C40" s="12">
        <v>28.538333000000002</v>
      </c>
      <c r="D40" s="2">
        <v>1.6</v>
      </c>
      <c r="E40" s="24">
        <v>0.38622099999999998</v>
      </c>
      <c r="F40" s="19">
        <v>36936</v>
      </c>
      <c r="G40" s="12">
        <v>30.251702000000002</v>
      </c>
      <c r="H40" s="13">
        <v>0.36091099999999998</v>
      </c>
      <c r="I40" s="1">
        <v>1.6660710000000023</v>
      </c>
      <c r="J40" s="11">
        <v>35704</v>
      </c>
      <c r="K40" s="12">
        <v>29.398872000000001</v>
      </c>
      <c r="L40" s="19">
        <v>32202</v>
      </c>
      <c r="M40" s="12">
        <v>31.66263</v>
      </c>
      <c r="N40" s="12">
        <v>1.491446</v>
      </c>
      <c r="O40" s="6">
        <v>8.4587050000000019</v>
      </c>
      <c r="Q40" s="31">
        <f>(YEAR(B40)-YEAR(F40))*12+MONTH(B40)-MONTH(F40)</f>
        <v>97</v>
      </c>
      <c r="R40" s="2">
        <f>(YEAR(F40)-YEAR(J40))*12+MONTH(F40)-MONTH(J40)</f>
        <v>40</v>
      </c>
      <c r="T40" s="2">
        <f>(YEAR(B40)-YEAR(L40))*12+MONTH(B40)-MONTH(L40)</f>
        <v>253</v>
      </c>
      <c r="U40" s="4">
        <f t="shared" si="3"/>
        <v>156</v>
      </c>
      <c r="W40" s="36">
        <f>C40-G40</f>
        <v>-1.7133690000000001</v>
      </c>
      <c r="X40" s="10">
        <f t="shared" si="14"/>
        <v>-1.7663597938144333E-2</v>
      </c>
      <c r="Y40" s="24">
        <f t="shared" si="15"/>
        <v>-0.21196317525773201</v>
      </c>
      <c r="AA40" s="36">
        <f>C40-M40</f>
        <v>-3.1242969999999985</v>
      </c>
      <c r="AB40" s="10">
        <f t="shared" si="16"/>
        <v>-1.2348999999999994E-2</v>
      </c>
      <c r="AC40" s="24">
        <f t="shared" si="17"/>
        <v>-0.14818799999999993</v>
      </c>
      <c r="AE40" s="36">
        <f>G40-K40</f>
        <v>0.85283000000000087</v>
      </c>
      <c r="AF40" s="10">
        <f>AE40/R40</f>
        <v>2.132075000000002E-2</v>
      </c>
      <c r="AG40" s="24">
        <f>AF40*12</f>
        <v>0.25584900000000022</v>
      </c>
      <c r="AI40" s="36">
        <f t="shared" si="4"/>
        <v>-1.4109279999999984</v>
      </c>
      <c r="AJ40" s="10">
        <f t="shared" si="5"/>
        <v>-9.0444102564102465E-3</v>
      </c>
      <c r="AK40" s="24">
        <f t="shared" si="6"/>
        <v>-0.10853292307692296</v>
      </c>
      <c r="AM40" s="48">
        <f t="shared" si="7"/>
        <v>-0.10343025218080905</v>
      </c>
    </row>
    <row r="41" spans="1:39" x14ac:dyDescent="0.25">
      <c r="A41" s="31" t="s">
        <v>163</v>
      </c>
      <c r="B41" s="19">
        <v>39875</v>
      </c>
      <c r="C41" s="12">
        <v>177.17795599999999</v>
      </c>
      <c r="D41" s="2">
        <v>3.2</v>
      </c>
      <c r="E41" s="24">
        <v>0.41683300000000001</v>
      </c>
      <c r="F41" s="19">
        <v>36936</v>
      </c>
      <c r="G41" s="12">
        <v>179.741873</v>
      </c>
      <c r="H41" s="13">
        <v>0.39779599999999998</v>
      </c>
      <c r="I41" s="1">
        <v>3.2333260000000053</v>
      </c>
      <c r="J41" s="11">
        <v>35704</v>
      </c>
      <c r="K41" s="12">
        <v>183.809101</v>
      </c>
      <c r="L41" s="19">
        <v>32202</v>
      </c>
      <c r="M41" s="12">
        <v>188.13861600000001</v>
      </c>
      <c r="N41" s="12">
        <v>1.9861500000000001</v>
      </c>
      <c r="O41" s="6">
        <v>16.477285999999992</v>
      </c>
      <c r="Q41" s="31">
        <f>(YEAR(B41)-YEAR(F41))*12+MONTH(B41)-MONTH(F41)</f>
        <v>97</v>
      </c>
      <c r="R41" s="2">
        <f>(YEAR(F41)-YEAR(J41))*12+MONTH(F41)-MONTH(J41)</f>
        <v>40</v>
      </c>
      <c r="T41" s="2">
        <f>(YEAR(B41)-YEAR(L41))*12+MONTH(B41)-MONTH(L41)</f>
        <v>253</v>
      </c>
      <c r="U41" s="4">
        <f t="shared" si="3"/>
        <v>156</v>
      </c>
      <c r="W41" s="36">
        <f>C41-G41</f>
        <v>-2.5639170000000036</v>
      </c>
      <c r="X41" s="10">
        <f t="shared" si="14"/>
        <v>-2.6432134020618593E-2</v>
      </c>
      <c r="Y41" s="24">
        <f t="shared" si="15"/>
        <v>-0.31718560824742315</v>
      </c>
      <c r="AA41" s="36">
        <f>C41-M41</f>
        <v>-10.960660000000018</v>
      </c>
      <c r="AB41" s="10">
        <f t="shared" si="16"/>
        <v>-4.3322766798419045E-2</v>
      </c>
      <c r="AC41" s="24">
        <f t="shared" si="17"/>
        <v>-0.51987320158102857</v>
      </c>
      <c r="AE41" s="36">
        <f>G41-K41</f>
        <v>-4.0672280000000001</v>
      </c>
      <c r="AF41" s="10">
        <f>AE41/R41</f>
        <v>-0.1016807</v>
      </c>
      <c r="AG41" s="24">
        <f>AF41*12</f>
        <v>-1.2201683999999999</v>
      </c>
      <c r="AI41" s="36">
        <f t="shared" si="4"/>
        <v>-8.3967430000000149</v>
      </c>
      <c r="AJ41" s="10">
        <f t="shared" si="5"/>
        <v>-5.3825275641025738E-2</v>
      </c>
      <c r="AK41" s="24">
        <f t="shared" si="6"/>
        <v>-0.64590330769230886</v>
      </c>
      <c r="AM41" s="48">
        <f t="shared" si="7"/>
        <v>0.32871769944488571</v>
      </c>
    </row>
    <row r="42" spans="1:39" x14ac:dyDescent="0.25">
      <c r="A42" s="31" t="s">
        <v>168</v>
      </c>
      <c r="B42" s="19">
        <v>39875</v>
      </c>
      <c r="C42" s="12">
        <v>48.306598000000001</v>
      </c>
      <c r="D42" s="2">
        <v>1.6</v>
      </c>
      <c r="E42" s="24">
        <v>0.37389099999999997</v>
      </c>
      <c r="F42" s="19">
        <v>36936</v>
      </c>
      <c r="G42" s="12">
        <v>48.355606999999999</v>
      </c>
      <c r="H42" s="13">
        <v>0.37543599999999999</v>
      </c>
      <c r="I42" s="1">
        <v>1.6421409999999952</v>
      </c>
      <c r="J42" s="11"/>
      <c r="K42" s="12">
        <v>0</v>
      </c>
      <c r="L42" s="19">
        <v>32202</v>
      </c>
      <c r="M42" s="12">
        <v>49.856110999999999</v>
      </c>
      <c r="N42" s="12">
        <v>2.019571</v>
      </c>
      <c r="O42" s="6">
        <v>8.3804640000000035</v>
      </c>
      <c r="Q42" s="31">
        <f>(YEAR(B42)-YEAR(F42))*12+MONTH(B42)-MONTH(F42)</f>
        <v>97</v>
      </c>
      <c r="T42" s="2">
        <f>(YEAR(B42)-YEAR(L42))*12+MONTH(B42)-MONTH(L42)</f>
        <v>253</v>
      </c>
      <c r="U42" s="4">
        <f t="shared" si="3"/>
        <v>156</v>
      </c>
      <c r="W42" s="36">
        <f>C42-G42</f>
        <v>-4.9008999999998082E-2</v>
      </c>
      <c r="X42" s="10">
        <f t="shared" si="14"/>
        <v>-5.0524742268039265E-4</v>
      </c>
      <c r="Y42" s="24">
        <f t="shared" si="15"/>
        <v>-6.0629690721647114E-3</v>
      </c>
      <c r="AA42" s="36">
        <f>C42-M42</f>
        <v>-1.5495129999999975</v>
      </c>
      <c r="AB42" s="10">
        <f t="shared" si="16"/>
        <v>-6.1245573122529545E-3</v>
      </c>
      <c r="AC42" s="24">
        <f t="shared" si="17"/>
        <v>-7.349468774703545E-2</v>
      </c>
      <c r="AE42" s="36"/>
      <c r="AF42" s="10"/>
      <c r="AG42" s="24"/>
      <c r="AI42" s="36">
        <f t="shared" si="4"/>
        <v>-1.5005039999999994</v>
      </c>
      <c r="AJ42" s="10">
        <f t="shared" si="5"/>
        <v>-9.61861538461538E-3</v>
      </c>
      <c r="AK42" s="24">
        <f t="shared" si="6"/>
        <v>-0.11542338461538457</v>
      </c>
      <c r="AM42" s="48">
        <f t="shared" si="7"/>
        <v>0.10936041554321986</v>
      </c>
    </row>
    <row r="43" spans="1:39" x14ac:dyDescent="0.25">
      <c r="A43" s="31" t="s">
        <v>142</v>
      </c>
      <c r="B43" s="19">
        <v>39875</v>
      </c>
      <c r="C43" s="12">
        <v>21.742455</v>
      </c>
      <c r="D43" s="2">
        <v>1.3</v>
      </c>
      <c r="E43" s="24">
        <v>0.16869100000000001</v>
      </c>
      <c r="F43" s="19">
        <v>37619</v>
      </c>
      <c r="G43" s="12">
        <v>22.710743999999998</v>
      </c>
      <c r="H43" s="13">
        <v>0.165991</v>
      </c>
      <c r="I43" s="1">
        <v>1.2584340000000012</v>
      </c>
      <c r="J43" s="11"/>
      <c r="K43" s="12">
        <v>0</v>
      </c>
      <c r="L43" s="19">
        <v>32202</v>
      </c>
      <c r="M43" s="12">
        <v>23.468439</v>
      </c>
      <c r="N43" s="12">
        <v>0.88900599999999996</v>
      </c>
      <c r="O43" s="6">
        <v>6.3803710000000002</v>
      </c>
      <c r="Q43" s="31">
        <f>(YEAR(B43)-YEAR(F43))*12+MONTH(B43)-MONTH(F43)</f>
        <v>75</v>
      </c>
      <c r="T43" s="2">
        <f>(YEAR(B43)-YEAR(L43))*12+MONTH(B43)-MONTH(L43)</f>
        <v>253</v>
      </c>
      <c r="U43" s="4">
        <f t="shared" si="3"/>
        <v>178</v>
      </c>
      <c r="W43" s="36">
        <f>C43-G43</f>
        <v>-0.96828899999999862</v>
      </c>
      <c r="X43" s="10">
        <f t="shared" si="14"/>
        <v>-1.2910519999999981E-2</v>
      </c>
      <c r="Y43" s="24">
        <f t="shared" si="15"/>
        <v>-0.15492623999999977</v>
      </c>
      <c r="AA43" s="36">
        <f>C43-M43</f>
        <v>-1.7259840000000004</v>
      </c>
      <c r="AB43" s="10">
        <f t="shared" si="16"/>
        <v>-6.8220711462450611E-3</v>
      </c>
      <c r="AC43" s="24">
        <f t="shared" si="17"/>
        <v>-8.1864853754940736E-2</v>
      </c>
      <c r="AE43" s="36"/>
      <c r="AF43" s="10"/>
      <c r="AG43" s="24"/>
      <c r="AI43" s="36">
        <f t="shared" si="4"/>
        <v>-0.75769500000000178</v>
      </c>
      <c r="AJ43" s="10">
        <f t="shared" si="5"/>
        <v>-4.2567134831460775E-3</v>
      </c>
      <c r="AK43" s="24">
        <f t="shared" si="6"/>
        <v>-5.108056179775293E-2</v>
      </c>
      <c r="AM43" s="48">
        <f t="shared" si="7"/>
        <v>-0.10384567820224684</v>
      </c>
    </row>
    <row r="44" spans="1:39" x14ac:dyDescent="0.25">
      <c r="A44" s="31" t="s">
        <v>140</v>
      </c>
      <c r="B44" s="19">
        <v>39875</v>
      </c>
      <c r="C44" s="12">
        <v>12.081626999999999</v>
      </c>
      <c r="D44" s="2">
        <v>0.7</v>
      </c>
      <c r="E44" s="24">
        <v>0.21968199999999999</v>
      </c>
      <c r="F44" s="19">
        <v>37619</v>
      </c>
      <c r="G44" s="12">
        <v>12.381655</v>
      </c>
      <c r="H44" s="13">
        <v>0.21965299999999999</v>
      </c>
      <c r="I44" s="1">
        <v>0.73298699999999961</v>
      </c>
      <c r="J44" s="11"/>
      <c r="K44" s="12">
        <v>0</v>
      </c>
      <c r="L44" s="19">
        <v>32202</v>
      </c>
      <c r="M44" s="12">
        <v>14.000144000000001</v>
      </c>
      <c r="N44" s="12">
        <v>1.134803</v>
      </c>
      <c r="O44" s="6">
        <v>3.8801909999999999</v>
      </c>
      <c r="Q44" s="31">
        <f>(YEAR(B44)-YEAR(F44))*12+MONTH(B44)-MONTH(F44)</f>
        <v>75</v>
      </c>
      <c r="T44" s="2">
        <f>(YEAR(B44)-YEAR(L44))*12+MONTH(B44)-MONTH(L44)</f>
        <v>253</v>
      </c>
      <c r="U44" s="4">
        <f t="shared" si="3"/>
        <v>178</v>
      </c>
      <c r="W44" s="36">
        <f>C44-G44</f>
        <v>-0.30002800000000107</v>
      </c>
      <c r="X44" s="10">
        <f t="shared" si="14"/>
        <v>-4.0003733333333477E-3</v>
      </c>
      <c r="Y44" s="24">
        <f t="shared" si="15"/>
        <v>-4.8004480000000169E-2</v>
      </c>
      <c r="AA44" s="36">
        <f>C44-M44</f>
        <v>-1.9185170000000014</v>
      </c>
      <c r="AB44" s="10">
        <f t="shared" si="16"/>
        <v>-7.5830711462450649E-3</v>
      </c>
      <c r="AC44" s="24">
        <f t="shared" si="17"/>
        <v>-9.0996853754940779E-2</v>
      </c>
      <c r="AE44" s="36"/>
      <c r="AF44" s="10"/>
      <c r="AG44" s="24"/>
      <c r="AI44" s="36">
        <f t="shared" si="4"/>
        <v>-1.6184890000000003</v>
      </c>
      <c r="AJ44" s="10">
        <f t="shared" si="5"/>
        <v>-9.0926348314606751E-3</v>
      </c>
      <c r="AK44" s="24">
        <f t="shared" si="6"/>
        <v>-0.10911161797752811</v>
      </c>
      <c r="AM44" s="48">
        <f t="shared" si="7"/>
        <v>6.1107137977527939E-2</v>
      </c>
    </row>
    <row r="45" spans="1:39" x14ac:dyDescent="0.25">
      <c r="A45" s="31" t="s">
        <v>137</v>
      </c>
      <c r="B45" s="19">
        <v>39875</v>
      </c>
      <c r="C45" s="12">
        <v>24.996303000000001</v>
      </c>
      <c r="D45" s="2">
        <v>1.1000000000000001</v>
      </c>
      <c r="E45" s="24">
        <v>0.27335500000000001</v>
      </c>
      <c r="F45" s="19">
        <v>37619</v>
      </c>
      <c r="G45" s="12">
        <v>25.708147</v>
      </c>
      <c r="H45" s="13">
        <v>0.26136500000000001</v>
      </c>
      <c r="I45" s="1">
        <v>1.0683670000000021</v>
      </c>
      <c r="J45" s="11"/>
      <c r="K45" s="12">
        <v>0</v>
      </c>
      <c r="L45" s="19">
        <v>32202</v>
      </c>
      <c r="M45" s="12">
        <v>28.031528000000002</v>
      </c>
      <c r="N45" s="12">
        <v>1.190798</v>
      </c>
      <c r="O45" s="6">
        <v>5.3992879999999985</v>
      </c>
      <c r="Q45" s="31">
        <f>(YEAR(B45)-YEAR(F45))*12+MONTH(B45)-MONTH(F45)</f>
        <v>75</v>
      </c>
      <c r="T45" s="2">
        <f>(YEAR(B45)-YEAR(L45))*12+MONTH(B45)-MONTH(L45)</f>
        <v>253</v>
      </c>
      <c r="U45" s="4">
        <f t="shared" si="3"/>
        <v>178</v>
      </c>
      <c r="W45" s="36">
        <f>C45-G45</f>
        <v>-0.71184399999999926</v>
      </c>
      <c r="X45" s="10">
        <f t="shared" si="14"/>
        <v>-9.4912533333333226E-3</v>
      </c>
      <c r="Y45" s="24">
        <f t="shared" si="15"/>
        <v>-0.11389503999999986</v>
      </c>
      <c r="AA45" s="36">
        <f>C45-M45</f>
        <v>-3.0352250000000005</v>
      </c>
      <c r="AB45" s="10">
        <f t="shared" si="16"/>
        <v>-1.1996936758893283E-2</v>
      </c>
      <c r="AC45" s="24">
        <f t="shared" si="17"/>
        <v>-0.1439632411067194</v>
      </c>
      <c r="AE45" s="36"/>
      <c r="AF45" s="10"/>
      <c r="AG45" s="24"/>
      <c r="AI45" s="36">
        <f t="shared" si="4"/>
        <v>-2.3233810000000013</v>
      </c>
      <c r="AJ45" s="10">
        <f t="shared" si="5"/>
        <v>-1.3052702247191019E-2</v>
      </c>
      <c r="AK45" s="24">
        <f t="shared" si="6"/>
        <v>-0.15663242696629223</v>
      </c>
      <c r="AM45" s="48">
        <f t="shared" si="7"/>
        <v>4.2737386966292368E-2</v>
      </c>
    </row>
    <row r="46" spans="1:39" x14ac:dyDescent="0.25">
      <c r="A46" s="31" t="s">
        <v>138</v>
      </c>
      <c r="B46" s="19">
        <v>39875</v>
      </c>
      <c r="C46" s="12">
        <v>76.145996999999994</v>
      </c>
      <c r="D46" s="2">
        <v>1.8</v>
      </c>
      <c r="E46" s="24">
        <v>0.97706999999999999</v>
      </c>
      <c r="F46" s="19">
        <v>37274</v>
      </c>
      <c r="G46" s="12">
        <v>77.250518999999997</v>
      </c>
      <c r="H46" s="13">
        <v>1.160155</v>
      </c>
      <c r="I46" s="1">
        <v>1.8426660000000084</v>
      </c>
      <c r="J46" s="11"/>
      <c r="K46" s="12">
        <v>0</v>
      </c>
      <c r="L46" s="19">
        <v>32202</v>
      </c>
      <c r="M46" s="12">
        <v>79.514764</v>
      </c>
      <c r="N46" s="12">
        <v>3.9310070000000001</v>
      </c>
      <c r="O46" s="6">
        <v>9.5428180000000111</v>
      </c>
      <c r="Q46" s="31">
        <f>(YEAR(B46)-YEAR(F46))*12+MONTH(B46)-MONTH(F46)</f>
        <v>86</v>
      </c>
      <c r="T46" s="2">
        <f>(YEAR(B46)-YEAR(L46))*12+MONTH(B46)-MONTH(L46)</f>
        <v>253</v>
      </c>
      <c r="U46" s="4">
        <f t="shared" si="3"/>
        <v>167</v>
      </c>
      <c r="W46" s="36">
        <f>C46-G46</f>
        <v>-1.1045220000000029</v>
      </c>
      <c r="X46" s="10">
        <f t="shared" si="14"/>
        <v>-1.2843279069767476E-2</v>
      </c>
      <c r="Y46" s="24">
        <f t="shared" si="15"/>
        <v>-0.15411934883720971</v>
      </c>
      <c r="AA46" s="36">
        <f>C46-M46</f>
        <v>-3.3687670000000054</v>
      </c>
      <c r="AB46" s="10">
        <f t="shared" si="16"/>
        <v>-1.3315284584980259E-2</v>
      </c>
      <c r="AC46" s="24">
        <f t="shared" si="17"/>
        <v>-0.15978341501976312</v>
      </c>
      <c r="AE46" s="36"/>
      <c r="AF46" s="10"/>
      <c r="AG46" s="24"/>
      <c r="AI46" s="36">
        <f t="shared" si="4"/>
        <v>-2.2642450000000025</v>
      </c>
      <c r="AJ46" s="10">
        <f t="shared" si="5"/>
        <v>-1.3558353293413188E-2</v>
      </c>
      <c r="AK46" s="24">
        <f t="shared" si="6"/>
        <v>-0.16270023952095825</v>
      </c>
      <c r="AM46" s="48">
        <f t="shared" si="7"/>
        <v>8.5808906837485377E-3</v>
      </c>
    </row>
    <row r="47" spans="1:39" x14ac:dyDescent="0.25">
      <c r="A47" s="31" t="s">
        <v>139</v>
      </c>
      <c r="B47" s="19">
        <v>39875</v>
      </c>
      <c r="C47" s="12">
        <v>114.28484899999999</v>
      </c>
      <c r="D47" s="2">
        <v>2.1</v>
      </c>
      <c r="E47" s="24">
        <v>1.299526</v>
      </c>
      <c r="F47" s="19">
        <v>37619</v>
      </c>
      <c r="G47" s="12">
        <v>116.126711</v>
      </c>
      <c r="H47" s="13">
        <v>1.332535</v>
      </c>
      <c r="I47" s="1">
        <v>2.1215389999999985</v>
      </c>
      <c r="J47" s="11"/>
      <c r="K47" s="12">
        <v>0</v>
      </c>
      <c r="L47" s="19">
        <v>32202</v>
      </c>
      <c r="M47" s="12">
        <v>122.752257</v>
      </c>
      <c r="N47" s="12">
        <v>7.0056219999999998</v>
      </c>
      <c r="O47" s="6">
        <v>11.171250000000001</v>
      </c>
      <c r="Q47" s="31">
        <f>(YEAR(B47)-YEAR(F47))*12+MONTH(B47)-MONTH(F47)</f>
        <v>75</v>
      </c>
      <c r="T47" s="2">
        <f>(YEAR(B47)-YEAR(L47))*12+MONTH(B47)-MONTH(L47)</f>
        <v>253</v>
      </c>
      <c r="U47" s="4">
        <f t="shared" si="3"/>
        <v>178</v>
      </c>
      <c r="W47" s="36">
        <f>C47-G47</f>
        <v>-1.8418620000000061</v>
      </c>
      <c r="X47" s="10">
        <f t="shared" si="14"/>
        <v>-2.4558160000000082E-2</v>
      </c>
      <c r="Y47" s="24">
        <f t="shared" si="15"/>
        <v>-0.294697920000001</v>
      </c>
      <c r="AA47" s="36">
        <f>C47-M47</f>
        <v>-8.467408000000006</v>
      </c>
      <c r="AB47" s="10">
        <f t="shared" si="16"/>
        <v>-3.3468015810276704E-2</v>
      </c>
      <c r="AC47" s="24">
        <f t="shared" si="17"/>
        <v>-0.40161618972332047</v>
      </c>
      <c r="AE47" s="36"/>
      <c r="AF47" s="10"/>
      <c r="AG47" s="24"/>
      <c r="AI47" s="36">
        <f t="shared" si="4"/>
        <v>-6.6255459999999999</v>
      </c>
      <c r="AJ47" s="10">
        <f t="shared" si="5"/>
        <v>-3.7222168539325841E-2</v>
      </c>
      <c r="AK47" s="24">
        <f t="shared" si="6"/>
        <v>-0.44666602247191012</v>
      </c>
      <c r="AM47" s="48">
        <f t="shared" si="7"/>
        <v>0.15196810247190912</v>
      </c>
    </row>
    <row r="48" spans="1:39" x14ac:dyDescent="0.25">
      <c r="A48" s="31" t="s">
        <v>141</v>
      </c>
      <c r="B48" s="19">
        <v>39795</v>
      </c>
      <c r="C48" s="12">
        <v>38.730241999999997</v>
      </c>
      <c r="D48" s="2">
        <v>1.2</v>
      </c>
      <c r="E48" s="24">
        <v>0.30066300000000001</v>
      </c>
      <c r="F48" s="19">
        <v>37619</v>
      </c>
      <c r="G48" s="12">
        <v>39.480981999999997</v>
      </c>
      <c r="H48" s="13">
        <v>0.32440000000000002</v>
      </c>
      <c r="I48" s="1">
        <v>1.2735029999999981</v>
      </c>
      <c r="J48" s="11"/>
      <c r="K48" s="12">
        <v>0</v>
      </c>
      <c r="L48" s="19">
        <v>32202</v>
      </c>
      <c r="M48" s="12">
        <v>42.125138</v>
      </c>
      <c r="N48" s="12">
        <v>1.85791</v>
      </c>
      <c r="O48" s="6">
        <v>6.609535000000001</v>
      </c>
      <c r="Q48" s="31">
        <f>(YEAR(B48)-YEAR(F48))*12+MONTH(B48)-MONTH(F48)</f>
        <v>72</v>
      </c>
      <c r="T48" s="2">
        <f>(YEAR(B48)-YEAR(L48))*12+MONTH(B48)-MONTH(L48)</f>
        <v>250</v>
      </c>
      <c r="U48" s="4">
        <f t="shared" si="3"/>
        <v>178</v>
      </c>
      <c r="W48" s="36">
        <f>C48-G48</f>
        <v>-0.75074000000000041</v>
      </c>
      <c r="X48" s="10">
        <f t="shared" si="14"/>
        <v>-1.042694444444445E-2</v>
      </c>
      <c r="Y48" s="24">
        <f t="shared" si="15"/>
        <v>-0.12512333333333342</v>
      </c>
      <c r="AA48" s="36">
        <f>C48-M48</f>
        <v>-3.3948960000000028</v>
      </c>
      <c r="AB48" s="10">
        <f t="shared" si="16"/>
        <v>-1.3579584000000011E-2</v>
      </c>
      <c r="AC48" s="24">
        <f t="shared" si="17"/>
        <v>-0.16295500800000012</v>
      </c>
      <c r="AE48" s="36"/>
      <c r="AF48" s="10"/>
      <c r="AG48" s="24"/>
      <c r="AI48" s="36">
        <f t="shared" si="4"/>
        <v>-2.6441560000000024</v>
      </c>
      <c r="AJ48" s="10">
        <f t="shared" si="5"/>
        <v>-1.4854808988764059E-2</v>
      </c>
      <c r="AK48" s="24">
        <f t="shared" si="6"/>
        <v>-0.1782577078651687</v>
      </c>
      <c r="AM48" s="48">
        <f t="shared" si="7"/>
        <v>5.3134374531835282E-2</v>
      </c>
    </row>
    <row r="49" spans="1:39" x14ac:dyDescent="0.25">
      <c r="A49" s="31" t="s">
        <v>143</v>
      </c>
      <c r="B49" s="19">
        <v>39530</v>
      </c>
      <c r="C49" s="12">
        <v>16.358035000000001</v>
      </c>
      <c r="D49" s="2">
        <v>0.8</v>
      </c>
      <c r="E49" s="24">
        <v>0.167517</v>
      </c>
      <c r="F49" s="19">
        <v>37619</v>
      </c>
      <c r="G49" s="12">
        <v>16.63128</v>
      </c>
      <c r="H49" s="13">
        <v>0.167156</v>
      </c>
      <c r="I49" s="1">
        <v>0.84029499999999757</v>
      </c>
      <c r="J49" s="11"/>
      <c r="K49" s="12">
        <v>0</v>
      </c>
      <c r="L49" s="19">
        <v>32202</v>
      </c>
      <c r="M49" s="12">
        <v>16.951521</v>
      </c>
      <c r="N49" s="12">
        <v>0.82741600000000004</v>
      </c>
      <c r="O49" s="6">
        <v>4.2138589999999994</v>
      </c>
      <c r="Q49" s="31">
        <f>(YEAR(B49)-YEAR(F49))*12+MONTH(B49)-MONTH(F49)</f>
        <v>63</v>
      </c>
      <c r="T49" s="2">
        <f>(YEAR(B49)-YEAR(L49))*12+MONTH(B49)-MONTH(L49)</f>
        <v>241</v>
      </c>
      <c r="U49" s="4">
        <f t="shared" si="3"/>
        <v>178</v>
      </c>
      <c r="W49" s="36">
        <f>C49-G49</f>
        <v>-0.27324499999999929</v>
      </c>
      <c r="X49" s="10">
        <f t="shared" si="14"/>
        <v>-4.3372222222222111E-3</v>
      </c>
      <c r="Y49" s="24">
        <f t="shared" si="15"/>
        <v>-5.2046666666666533E-2</v>
      </c>
      <c r="AA49" s="36">
        <f>C49-M49</f>
        <v>-0.59348599999999863</v>
      </c>
      <c r="AB49" s="10">
        <f t="shared" si="16"/>
        <v>-2.4625975103734384E-3</v>
      </c>
      <c r="AC49" s="24">
        <f t="shared" si="17"/>
        <v>-2.955117012448126E-2</v>
      </c>
      <c r="AE49" s="36"/>
      <c r="AF49" s="10"/>
      <c r="AG49" s="24"/>
      <c r="AI49" s="36">
        <f t="shared" si="4"/>
        <v>-0.32024099999999933</v>
      </c>
      <c r="AJ49" s="10">
        <f t="shared" si="5"/>
        <v>-1.7991067415730299E-3</v>
      </c>
      <c r="AK49" s="24">
        <f t="shared" si="6"/>
        <v>-2.1589280898876358E-2</v>
      </c>
      <c r="AM49" s="48">
        <f t="shared" si="7"/>
        <v>-3.0457385767790175E-2</v>
      </c>
    </row>
    <row r="50" spans="1:39" x14ac:dyDescent="0.25">
      <c r="A50" s="31" t="s">
        <v>167</v>
      </c>
      <c r="B50" s="19">
        <v>39530</v>
      </c>
      <c r="C50" s="12">
        <v>27.086784999999999</v>
      </c>
      <c r="D50" s="2">
        <v>1</v>
      </c>
      <c r="E50" s="24">
        <v>0.40800799999999998</v>
      </c>
      <c r="F50" s="19">
        <v>37619</v>
      </c>
      <c r="G50" s="12">
        <v>27.72682</v>
      </c>
      <c r="H50" s="13">
        <v>0.425985</v>
      </c>
      <c r="I50" s="1">
        <v>1.0475949999999976</v>
      </c>
      <c r="J50" s="11"/>
      <c r="K50" s="12">
        <v>0</v>
      </c>
      <c r="L50" s="19">
        <v>32202</v>
      </c>
      <c r="M50" s="12">
        <v>27.884829</v>
      </c>
      <c r="N50" s="12">
        <v>2.2362850000000001</v>
      </c>
      <c r="O50" s="6">
        <v>5.1834190000000007</v>
      </c>
      <c r="Q50" s="31">
        <f>(YEAR(B50)-YEAR(F50))*12+MONTH(B50)-MONTH(F50)</f>
        <v>63</v>
      </c>
      <c r="T50" s="2">
        <f>(YEAR(B50)-YEAR(L50))*12+MONTH(B50)-MONTH(L50)</f>
        <v>241</v>
      </c>
      <c r="U50" s="4">
        <f t="shared" si="3"/>
        <v>178</v>
      </c>
      <c r="W50" s="36">
        <f>C50-G50</f>
        <v>-0.64003500000000102</v>
      </c>
      <c r="X50" s="10">
        <f t="shared" si="14"/>
        <v>-1.015928571428573E-2</v>
      </c>
      <c r="Y50" s="24">
        <f t="shared" si="15"/>
        <v>-0.12191142857142875</v>
      </c>
      <c r="AA50" s="36">
        <f>C50-M50</f>
        <v>-0.79804400000000086</v>
      </c>
      <c r="AB50" s="10">
        <f t="shared" si="16"/>
        <v>-3.3113858921161861E-3</v>
      </c>
      <c r="AC50" s="24">
        <f t="shared" si="17"/>
        <v>-3.9736630705394231E-2</v>
      </c>
      <c r="AE50" s="36"/>
      <c r="AF50" s="10"/>
      <c r="AG50" s="24"/>
      <c r="AI50" s="36">
        <f t="shared" si="4"/>
        <v>-0.15800899999999984</v>
      </c>
      <c r="AJ50" s="10">
        <f t="shared" si="5"/>
        <v>-8.8769101123595414E-4</v>
      </c>
      <c r="AK50" s="24">
        <f t="shared" si="6"/>
        <v>-1.0652292134831449E-2</v>
      </c>
      <c r="AM50" s="48">
        <f t="shared" si="7"/>
        <v>-0.11125913643659731</v>
      </c>
    </row>
    <row r="51" spans="1:39" x14ac:dyDescent="0.25">
      <c r="A51" s="31" t="s">
        <v>169</v>
      </c>
      <c r="B51" s="19">
        <v>39795</v>
      </c>
      <c r="C51" s="12">
        <v>4.6554019999999996</v>
      </c>
      <c r="D51" s="2">
        <v>0.7</v>
      </c>
      <c r="E51" s="24">
        <v>5.2875999999999999E-2</v>
      </c>
      <c r="F51" s="19">
        <v>37619</v>
      </c>
      <c r="G51" s="12">
        <v>4.716653</v>
      </c>
      <c r="H51" s="13">
        <v>0.12907299999999999</v>
      </c>
      <c r="I51" s="1">
        <v>0.66879400000000011</v>
      </c>
      <c r="J51" s="11"/>
      <c r="K51" s="12">
        <v>0</v>
      </c>
      <c r="L51" s="19">
        <v>32202</v>
      </c>
      <c r="M51" s="12">
        <v>4.8804309999999997</v>
      </c>
      <c r="N51" s="12">
        <v>0.31225999999999998</v>
      </c>
      <c r="O51" s="6">
        <v>3.2122610000000003</v>
      </c>
      <c r="Q51" s="31">
        <f>(YEAR(B51)-YEAR(F51))*12+MONTH(B51)-MONTH(F51)</f>
        <v>72</v>
      </c>
      <c r="T51" s="2">
        <f>(YEAR(B51)-YEAR(L51))*12+MONTH(B51)-MONTH(L51)</f>
        <v>250</v>
      </c>
      <c r="U51" s="4">
        <f t="shared" si="3"/>
        <v>178</v>
      </c>
      <c r="W51" s="36">
        <f>C51-G51</f>
        <v>-6.1251000000000388E-2</v>
      </c>
      <c r="X51" s="10">
        <f t="shared" si="14"/>
        <v>-8.5070833333333873E-4</v>
      </c>
      <c r="Y51" s="24">
        <f t="shared" si="15"/>
        <v>-1.0208500000000065E-2</v>
      </c>
      <c r="AA51" s="36">
        <f>C51-M51</f>
        <v>-0.22502900000000015</v>
      </c>
      <c r="AB51" s="10">
        <f t="shared" si="16"/>
        <v>-9.0011600000000061E-4</v>
      </c>
      <c r="AC51" s="24">
        <f t="shared" si="17"/>
        <v>-1.0801392000000007E-2</v>
      </c>
      <c r="AE51" s="36"/>
      <c r="AF51" s="10"/>
      <c r="AG51" s="24"/>
      <c r="AI51" s="36">
        <f t="shared" si="4"/>
        <v>-0.16377799999999976</v>
      </c>
      <c r="AJ51" s="10">
        <f t="shared" si="5"/>
        <v>-9.2010112359550427E-4</v>
      </c>
      <c r="AK51" s="24">
        <f t="shared" si="6"/>
        <v>-1.1041213483146052E-2</v>
      </c>
      <c r="AM51" s="48">
        <f t="shared" si="7"/>
        <v>8.3271348314598731E-4</v>
      </c>
    </row>
    <row r="52" spans="1:39" x14ac:dyDescent="0.25">
      <c r="A52" s="31" t="s">
        <v>110</v>
      </c>
      <c r="B52" s="19">
        <v>38724</v>
      </c>
      <c r="C52" s="12">
        <v>161.875191</v>
      </c>
      <c r="D52" s="2">
        <v>3</v>
      </c>
      <c r="E52" s="24">
        <v>0.54145799999999999</v>
      </c>
      <c r="F52" s="19">
        <v>36936</v>
      </c>
      <c r="G52" s="12">
        <v>161.94428600000001</v>
      </c>
      <c r="H52" s="13">
        <v>0.56281300000000001</v>
      </c>
      <c r="I52" s="1">
        <v>3.0072979999999916</v>
      </c>
      <c r="J52" s="11"/>
      <c r="K52" s="12">
        <v>0</v>
      </c>
      <c r="L52" s="19">
        <v>32202</v>
      </c>
      <c r="M52" s="12">
        <v>163.730017</v>
      </c>
      <c r="N52" s="12">
        <v>3.0567440000000001</v>
      </c>
      <c r="O52" s="6">
        <v>15.066319000000021</v>
      </c>
      <c r="Q52" s="31">
        <f>(YEAR(B52)-YEAR(F52))*12+MONTH(B52)-MONTH(F52)</f>
        <v>59</v>
      </c>
      <c r="T52" s="2">
        <f>(YEAR(B52)-YEAR(L52))*12+MONTH(B52)-MONTH(L52)</f>
        <v>215</v>
      </c>
      <c r="U52" s="4">
        <f t="shared" si="3"/>
        <v>156</v>
      </c>
      <c r="W52" s="36">
        <f>C52-G52</f>
        <v>-6.9095000000004347E-2</v>
      </c>
      <c r="X52" s="10">
        <f t="shared" si="14"/>
        <v>-1.1711016949153279E-3</v>
      </c>
      <c r="Y52" s="24">
        <f t="shared" si="15"/>
        <v>-1.4053220338983935E-2</v>
      </c>
      <c r="AA52" s="36">
        <f>C52-M52</f>
        <v>-1.8548260000000028</v>
      </c>
      <c r="AB52" s="10">
        <f t="shared" si="16"/>
        <v>-8.6270976744186167E-3</v>
      </c>
      <c r="AC52" s="24">
        <f t="shared" si="17"/>
        <v>-0.10352517209302339</v>
      </c>
      <c r="AE52" s="36"/>
      <c r="AF52" s="10"/>
      <c r="AG52" s="24"/>
      <c r="AI52" s="36">
        <f t="shared" si="4"/>
        <v>-1.7857309999999984</v>
      </c>
      <c r="AJ52" s="10">
        <f t="shared" si="5"/>
        <v>-1.1446993589743579E-2</v>
      </c>
      <c r="AK52" s="24">
        <f t="shared" si="6"/>
        <v>-0.13736392307692297</v>
      </c>
      <c r="AM52" s="48">
        <f t="shared" si="7"/>
        <v>0.12331070273793904</v>
      </c>
    </row>
    <row r="53" spans="1:39" x14ac:dyDescent="0.25">
      <c r="A53" s="31" t="s">
        <v>88</v>
      </c>
      <c r="B53" s="19">
        <v>38724</v>
      </c>
      <c r="C53" s="12">
        <v>34.048563999999999</v>
      </c>
      <c r="D53" s="2">
        <v>1.3</v>
      </c>
      <c r="E53" s="24">
        <v>0.21521999999999999</v>
      </c>
      <c r="F53" s="19">
        <v>36936</v>
      </c>
      <c r="G53" s="12">
        <v>34.198421000000003</v>
      </c>
      <c r="H53" s="13">
        <v>0.218111</v>
      </c>
      <c r="I53" s="1">
        <v>1.3183450000000008</v>
      </c>
      <c r="J53" s="11"/>
      <c r="K53" s="12">
        <v>0</v>
      </c>
      <c r="L53" s="19">
        <v>32202</v>
      </c>
      <c r="M53" s="12">
        <v>34.186936000000003</v>
      </c>
      <c r="N53" s="12">
        <v>1.09138</v>
      </c>
      <c r="O53" s="6">
        <v>6.5664020000000036</v>
      </c>
      <c r="Q53" s="31">
        <f>(YEAR(B53)-YEAR(F53))*12+MONTH(B53)-MONTH(F53)</f>
        <v>59</v>
      </c>
      <c r="T53" s="2">
        <f>(YEAR(B53)-YEAR(L53))*12+MONTH(B53)-MONTH(L53)</f>
        <v>215</v>
      </c>
      <c r="U53" s="4">
        <f t="shared" si="3"/>
        <v>156</v>
      </c>
      <c r="W53" s="36">
        <f>C53-G53</f>
        <v>-0.14985700000000435</v>
      </c>
      <c r="X53" s="10">
        <f t="shared" si="14"/>
        <v>-2.5399491525424467E-3</v>
      </c>
      <c r="Y53" s="24">
        <f t="shared" si="15"/>
        <v>-3.0479389830509358E-2</v>
      </c>
      <c r="AA53" s="36">
        <f>C53-M53</f>
        <v>-0.13837200000000394</v>
      </c>
      <c r="AB53" s="10">
        <f t="shared" si="16"/>
        <v>-6.4359069767443687E-4</v>
      </c>
      <c r="AC53" s="24">
        <f t="shared" si="17"/>
        <v>-7.7230883720932429E-3</v>
      </c>
      <c r="AE53" s="36"/>
      <c r="AF53" s="10"/>
      <c r="AG53" s="24"/>
      <c r="AI53" s="36">
        <f t="shared" si="4"/>
        <v>1.1485000000000412E-2</v>
      </c>
      <c r="AJ53" s="10">
        <f t="shared" si="5"/>
        <v>7.3621794871797511E-5</v>
      </c>
      <c r="AK53" s="24">
        <f t="shared" si="6"/>
        <v>8.8346153846157014E-4</v>
      </c>
      <c r="AM53" s="48">
        <f t="shared" si="7"/>
        <v>-3.1362851368970927E-2</v>
      </c>
    </row>
    <row r="54" spans="1:39" x14ac:dyDescent="0.25">
      <c r="A54" s="31" t="s">
        <v>55</v>
      </c>
      <c r="B54" s="19">
        <v>39805</v>
      </c>
      <c r="C54" s="12">
        <v>25.342286999999999</v>
      </c>
      <c r="D54" s="2">
        <v>1.4</v>
      </c>
      <c r="E54" s="24">
        <v>0.36145699999999997</v>
      </c>
      <c r="F54" s="19">
        <v>36936</v>
      </c>
      <c r="G54" s="12">
        <v>25.498041000000001</v>
      </c>
      <c r="H54" s="13">
        <v>0.35217100000000001</v>
      </c>
      <c r="I54" s="1">
        <v>1.4434579999999997</v>
      </c>
      <c r="J54" s="11"/>
      <c r="K54" s="12">
        <v>0</v>
      </c>
      <c r="L54" s="19">
        <v>32202</v>
      </c>
      <c r="M54" s="12">
        <v>26.259578999999999</v>
      </c>
      <c r="N54" s="12">
        <v>1.9917009999999999</v>
      </c>
      <c r="O54" s="6">
        <v>7.3023530000000001</v>
      </c>
      <c r="Q54" s="31">
        <f>(YEAR(B54)-YEAR(F54))*12+MONTH(B54)-MONTH(F54)</f>
        <v>94</v>
      </c>
      <c r="T54" s="2">
        <f>(YEAR(B54)-YEAR(L54))*12+MONTH(B54)-MONTH(L54)</f>
        <v>250</v>
      </c>
      <c r="U54" s="4">
        <f t="shared" si="3"/>
        <v>156</v>
      </c>
      <c r="W54" s="36">
        <f>C54-G54</f>
        <v>-0.15575400000000172</v>
      </c>
      <c r="X54" s="10">
        <f t="shared" si="14"/>
        <v>-1.6569574468085289E-3</v>
      </c>
      <c r="Y54" s="24">
        <f t="shared" si="15"/>
        <v>-1.9883489361702346E-2</v>
      </c>
      <c r="AA54" s="36">
        <f>C54-M54</f>
        <v>-0.91729199999999977</v>
      </c>
      <c r="AB54" s="10">
        <f t="shared" si="16"/>
        <v>-3.6691679999999991E-3</v>
      </c>
      <c r="AC54" s="24">
        <f t="shared" si="17"/>
        <v>-4.4030015999999991E-2</v>
      </c>
      <c r="AE54" s="36"/>
      <c r="AF54" s="10"/>
      <c r="AG54" s="24"/>
      <c r="AI54" s="36">
        <f t="shared" si="4"/>
        <v>-0.76153799999999805</v>
      </c>
      <c r="AJ54" s="10">
        <f t="shared" si="5"/>
        <v>-4.8816538461538333E-3</v>
      </c>
      <c r="AK54" s="24">
        <f t="shared" si="6"/>
        <v>-5.8579846153845996E-2</v>
      </c>
      <c r="AM54" s="48">
        <f t="shared" si="7"/>
        <v>3.869635679214365E-2</v>
      </c>
    </row>
    <row r="55" spans="1:39" x14ac:dyDescent="0.25">
      <c r="A55" s="31" t="s">
        <v>133</v>
      </c>
      <c r="B55" s="19">
        <v>38724</v>
      </c>
      <c r="C55" s="12">
        <v>15.20946</v>
      </c>
      <c r="D55" s="2">
        <v>0.7</v>
      </c>
      <c r="E55" s="24">
        <v>0.71288399999999996</v>
      </c>
      <c r="F55" s="19">
        <v>36936</v>
      </c>
      <c r="G55" s="12">
        <v>15.404958000000001</v>
      </c>
      <c r="H55" s="13">
        <v>0.74312999999999996</v>
      </c>
      <c r="I55" s="1">
        <v>0.76291999999999938</v>
      </c>
      <c r="J55" s="11"/>
      <c r="K55" s="12">
        <v>0</v>
      </c>
      <c r="L55" s="19">
        <v>32202</v>
      </c>
      <c r="M55" s="12">
        <v>15.848834999999999</v>
      </c>
      <c r="N55" s="12">
        <v>3.6288450000000001</v>
      </c>
      <c r="O55" s="6">
        <v>3.743843</v>
      </c>
      <c r="Q55" s="31">
        <f>(YEAR(B55)-YEAR(F55))*12+MONTH(B55)-MONTH(F55)</f>
        <v>59</v>
      </c>
      <c r="T55" s="2">
        <f>(YEAR(B55)-YEAR(L55))*12+MONTH(B55)-MONTH(L55)</f>
        <v>215</v>
      </c>
      <c r="U55" s="4">
        <f t="shared" si="3"/>
        <v>156</v>
      </c>
      <c r="W55" s="36">
        <f>C55-G55</f>
        <v>-0.19549800000000062</v>
      </c>
      <c r="X55" s="10">
        <f t="shared" si="14"/>
        <v>-3.3135254237288241E-3</v>
      </c>
      <c r="Y55" s="24">
        <f t="shared" si="15"/>
        <v>-3.9762305084745889E-2</v>
      </c>
      <c r="AA55" s="36">
        <f>C55-M55</f>
        <v>-0.63937499999999936</v>
      </c>
      <c r="AB55" s="10">
        <f t="shared" si="16"/>
        <v>-2.9738372093023224E-3</v>
      </c>
      <c r="AC55" s="24">
        <f t="shared" si="17"/>
        <v>-3.5686046511627871E-2</v>
      </c>
      <c r="AE55" s="36"/>
      <c r="AF55" s="10"/>
      <c r="AG55" s="24"/>
      <c r="AI55" s="36">
        <f t="shared" si="4"/>
        <v>-0.44387699999999874</v>
      </c>
      <c r="AJ55" s="10">
        <f t="shared" si="5"/>
        <v>-2.8453653846153767E-3</v>
      </c>
      <c r="AK55" s="24">
        <f t="shared" si="6"/>
        <v>-3.4144384615384521E-2</v>
      </c>
      <c r="AM55" s="48">
        <f t="shared" si="7"/>
        <v>-5.6179204693613677E-3</v>
      </c>
    </row>
    <row r="56" spans="1:39" x14ac:dyDescent="0.25">
      <c r="A56" s="31" t="s">
        <v>54</v>
      </c>
      <c r="B56" s="19">
        <v>39530</v>
      </c>
      <c r="C56" s="12">
        <v>48.704985999999998</v>
      </c>
      <c r="D56" s="2">
        <v>2.1</v>
      </c>
      <c r="E56" s="24">
        <v>8.5735000000000006E-2</v>
      </c>
      <c r="F56" s="19">
        <v>36936</v>
      </c>
      <c r="G56" s="12">
        <v>48.741588</v>
      </c>
      <c r="H56" s="13"/>
      <c r="I56" s="1">
        <v>2.1467559999999963</v>
      </c>
      <c r="J56" s="11"/>
      <c r="K56" s="12">
        <v>0</v>
      </c>
      <c r="L56" s="19">
        <v>32202</v>
      </c>
      <c r="M56" s="12">
        <v>48.981903000000003</v>
      </c>
      <c r="N56" s="12">
        <v>0.42370799999999997</v>
      </c>
      <c r="O56" s="6">
        <v>10.476068999999995</v>
      </c>
      <c r="Q56" s="31">
        <f>(YEAR(B56)-YEAR(F56))*12+MONTH(B56)-MONTH(F56)</f>
        <v>85</v>
      </c>
      <c r="T56" s="2">
        <f>(YEAR(B56)-YEAR(L56))*12+MONTH(B56)-MONTH(L56)</f>
        <v>241</v>
      </c>
      <c r="U56" s="4">
        <f t="shared" si="3"/>
        <v>156</v>
      </c>
      <c r="W56" s="36">
        <f>C56-G56</f>
        <v>-3.6602000000002022E-2</v>
      </c>
      <c r="X56" s="10">
        <f t="shared" si="14"/>
        <v>-4.3061176470590614E-4</v>
      </c>
      <c r="Y56" s="24">
        <f t="shared" si="15"/>
        <v>-5.1673411764708733E-3</v>
      </c>
      <c r="AA56" s="36">
        <f>C56-M56</f>
        <v>-0.27691700000000452</v>
      </c>
      <c r="AB56" s="10">
        <f t="shared" si="16"/>
        <v>-1.1490331950207656E-3</v>
      </c>
      <c r="AC56" s="24">
        <f t="shared" si="17"/>
        <v>-1.3788398340249187E-2</v>
      </c>
      <c r="AE56" s="36"/>
      <c r="AF56" s="10"/>
      <c r="AG56" s="24"/>
      <c r="AI56" s="36">
        <f t="shared" si="4"/>
        <v>-0.2403150000000025</v>
      </c>
      <c r="AJ56" s="10">
        <f t="shared" si="5"/>
        <v>-1.5404807692307853E-3</v>
      </c>
      <c r="AK56" s="24">
        <f t="shared" si="6"/>
        <v>-1.8485769230769424E-2</v>
      </c>
      <c r="AM56" s="48">
        <f t="shared" si="7"/>
        <v>1.331842805429855E-2</v>
      </c>
    </row>
    <row r="57" spans="1:39" x14ac:dyDescent="0.25">
      <c r="A57" s="31" t="s">
        <v>48</v>
      </c>
      <c r="B57" s="19">
        <v>39530</v>
      </c>
      <c r="C57" s="12">
        <v>47.208557999999996</v>
      </c>
      <c r="D57" s="2">
        <v>2.1</v>
      </c>
      <c r="E57" s="24">
        <v>0.441496</v>
      </c>
      <c r="F57" s="19">
        <v>37160</v>
      </c>
      <c r="G57" s="12">
        <v>47.493935999999998</v>
      </c>
      <c r="H57" s="13">
        <v>0.46079999999999999</v>
      </c>
      <c r="I57" s="1">
        <v>2.1422600000000003</v>
      </c>
      <c r="J57" s="11"/>
      <c r="K57" s="12">
        <v>0</v>
      </c>
      <c r="L57" s="19">
        <v>32202</v>
      </c>
      <c r="M57" s="12">
        <v>47.167822999999999</v>
      </c>
      <c r="N57" s="12">
        <v>2.2927439999999999</v>
      </c>
      <c r="O57" s="6">
        <v>10.571843999999999</v>
      </c>
      <c r="Q57" s="31">
        <f>(YEAR(B57)-YEAR(F57))*12+MONTH(B57)-MONTH(F57)</f>
        <v>78</v>
      </c>
      <c r="T57" s="2">
        <f>(YEAR(B57)-YEAR(L57))*12+MONTH(B57)-MONTH(L57)</f>
        <v>241</v>
      </c>
      <c r="U57" s="4">
        <f t="shared" si="3"/>
        <v>163</v>
      </c>
      <c r="W57" s="36">
        <f>C57-G57</f>
        <v>-0.28537800000000146</v>
      </c>
      <c r="X57" s="10">
        <f t="shared" si="14"/>
        <v>-3.6586923076923263E-3</v>
      </c>
      <c r="Y57" s="24">
        <f t="shared" si="15"/>
        <v>-4.3904307692307916E-2</v>
      </c>
      <c r="AA57" s="36">
        <f>C57-M57</f>
        <v>4.0734999999997967E-2</v>
      </c>
      <c r="AB57" s="10">
        <f t="shared" si="16"/>
        <v>1.6902489626555172E-4</v>
      </c>
      <c r="AC57" s="24">
        <f t="shared" si="17"/>
        <v>2.0282987551866207E-3</v>
      </c>
      <c r="AE57" s="36"/>
      <c r="AF57" s="10"/>
      <c r="AG57" s="24"/>
      <c r="AI57" s="36">
        <f t="shared" si="4"/>
        <v>0.32611299999999943</v>
      </c>
      <c r="AJ57" s="10">
        <f t="shared" si="5"/>
        <v>2.0006932515337387E-3</v>
      </c>
      <c r="AK57" s="24">
        <f t="shared" si="6"/>
        <v>2.4008319018404865E-2</v>
      </c>
      <c r="AM57" s="48">
        <f t="shared" si="7"/>
        <v>-6.7912626710712784E-2</v>
      </c>
    </row>
    <row r="58" spans="1:39" x14ac:dyDescent="0.25">
      <c r="A58" s="31" t="s">
        <v>105</v>
      </c>
      <c r="B58" s="19">
        <v>39530</v>
      </c>
      <c r="C58" s="12">
        <v>144.963753</v>
      </c>
      <c r="D58" s="2">
        <v>2.9</v>
      </c>
      <c r="E58" s="24">
        <v>0.35072199999999998</v>
      </c>
      <c r="F58" s="19">
        <v>36936</v>
      </c>
      <c r="G58" s="12">
        <v>145.17933099999999</v>
      </c>
      <c r="H58" s="13">
        <v>0.35982500000000001</v>
      </c>
      <c r="I58" s="1">
        <v>2.8901000000000181</v>
      </c>
      <c r="J58" s="11"/>
      <c r="K58" s="12">
        <v>0</v>
      </c>
      <c r="L58" s="19">
        <v>32202</v>
      </c>
      <c r="M58" s="12">
        <v>145.37703400000001</v>
      </c>
      <c r="N58" s="12">
        <v>1.8003439999999999</v>
      </c>
      <c r="O58" s="6">
        <v>14.421445000000006</v>
      </c>
      <c r="Q58" s="31">
        <f>(YEAR(B58)-YEAR(F58))*12+MONTH(B58)-MONTH(F58)</f>
        <v>85</v>
      </c>
      <c r="T58" s="2">
        <f>(YEAR(B58)-YEAR(L58))*12+MONTH(B58)-MONTH(L58)</f>
        <v>241</v>
      </c>
      <c r="U58" s="4">
        <f t="shared" si="3"/>
        <v>156</v>
      </c>
      <c r="W58" s="36">
        <f>C58-G58</f>
        <v>-0.21557799999999361</v>
      </c>
      <c r="X58" s="10">
        <f t="shared" si="14"/>
        <v>-2.5362117647058069E-3</v>
      </c>
      <c r="Y58" s="24">
        <f t="shared" si="15"/>
        <v>-3.0434541176469682E-2</v>
      </c>
      <c r="AA58" s="36">
        <f>C58-M58</f>
        <v>-0.413281000000012</v>
      </c>
      <c r="AB58" s="10">
        <f t="shared" si="16"/>
        <v>-1.7148589211618756E-3</v>
      </c>
      <c r="AC58" s="24">
        <f t="shared" si="17"/>
        <v>-2.0578307053942507E-2</v>
      </c>
      <c r="AE58" s="36"/>
      <c r="AF58" s="10"/>
      <c r="AG58" s="24"/>
      <c r="AI58" s="36">
        <f t="shared" si="4"/>
        <v>-0.19770300000001839</v>
      </c>
      <c r="AJ58" s="10">
        <f t="shared" si="5"/>
        <v>-1.2673269230770411E-3</v>
      </c>
      <c r="AK58" s="24">
        <f t="shared" si="6"/>
        <v>-1.5207923076924493E-2</v>
      </c>
      <c r="AM58" s="48">
        <f t="shared" si="7"/>
        <v>-1.5226618099545189E-2</v>
      </c>
    </row>
    <row r="59" spans="1:39" x14ac:dyDescent="0.25">
      <c r="A59" s="31" t="s">
        <v>134</v>
      </c>
      <c r="B59" s="19">
        <v>38724</v>
      </c>
      <c r="C59" s="12">
        <v>50.582180000000001</v>
      </c>
      <c r="D59" s="2">
        <v>1.5</v>
      </c>
      <c r="E59" s="24">
        <v>0.21263299999999999</v>
      </c>
      <c r="F59" s="19">
        <v>36936</v>
      </c>
      <c r="G59" s="12">
        <v>50.814262999999997</v>
      </c>
      <c r="H59" s="13">
        <v>0.21541099999999999</v>
      </c>
      <c r="I59" s="1">
        <v>1.4783720000000002</v>
      </c>
      <c r="J59" s="11"/>
      <c r="K59" s="12">
        <v>0</v>
      </c>
      <c r="L59" s="19">
        <v>32202</v>
      </c>
      <c r="M59" s="12">
        <v>50.761130999999999</v>
      </c>
      <c r="N59" s="12">
        <v>1.0975809999999999</v>
      </c>
      <c r="O59" s="6">
        <v>7.3737139999999997</v>
      </c>
      <c r="Q59" s="31">
        <f>(YEAR(B59)-YEAR(F59))*12+MONTH(B59)-MONTH(F59)</f>
        <v>59</v>
      </c>
      <c r="T59" s="2">
        <f>(YEAR(B59)-YEAR(L59))*12+MONTH(B59)-MONTH(L59)</f>
        <v>215</v>
      </c>
      <c r="U59" s="4">
        <f t="shared" si="3"/>
        <v>156</v>
      </c>
      <c r="W59" s="36">
        <f>C59-G59</f>
        <v>-0.23208299999999582</v>
      </c>
      <c r="X59" s="10">
        <f t="shared" si="14"/>
        <v>-3.9336101694914544E-3</v>
      </c>
      <c r="Y59" s="24">
        <f t="shared" si="15"/>
        <v>-4.7203322033897453E-2</v>
      </c>
      <c r="AA59" s="36">
        <f>C59-M59</f>
        <v>-0.17895099999999786</v>
      </c>
      <c r="AB59" s="10">
        <f t="shared" si="16"/>
        <v>-8.323302325581296E-4</v>
      </c>
      <c r="AC59" s="24">
        <f t="shared" si="17"/>
        <v>-9.9879627906975556E-3</v>
      </c>
      <c r="AE59" s="36"/>
      <c r="AF59" s="10"/>
      <c r="AG59" s="24"/>
      <c r="AI59" s="36">
        <f t="shared" si="4"/>
        <v>5.3131999999997959E-2</v>
      </c>
      <c r="AJ59" s="10">
        <f t="shared" si="5"/>
        <v>3.4058974358973051E-4</v>
      </c>
      <c r="AK59" s="24">
        <f t="shared" si="6"/>
        <v>4.0870769230767663E-3</v>
      </c>
      <c r="AM59" s="48">
        <f t="shared" si="7"/>
        <v>-5.1290398956974223E-2</v>
      </c>
    </row>
    <row r="60" spans="1:39" x14ac:dyDescent="0.25">
      <c r="A60" s="31" t="s">
        <v>194</v>
      </c>
      <c r="B60" s="19">
        <v>38724</v>
      </c>
      <c r="C60" s="12">
        <v>177.336579</v>
      </c>
      <c r="D60" s="2">
        <v>3.3</v>
      </c>
      <c r="E60" s="24">
        <v>0.71084000000000003</v>
      </c>
      <c r="F60" s="19"/>
      <c r="G60" s="12">
        <v>0</v>
      </c>
      <c r="H60" s="13"/>
      <c r="I60" s="4"/>
      <c r="J60" s="11"/>
      <c r="K60" s="12">
        <v>0</v>
      </c>
      <c r="L60" s="19">
        <v>32913</v>
      </c>
      <c r="M60" s="12">
        <v>177.991771</v>
      </c>
      <c r="N60" s="12">
        <v>3.7310629999999998</v>
      </c>
      <c r="O60" s="6">
        <v>16.57194100000001</v>
      </c>
      <c r="Q60" s="31"/>
      <c r="T60" s="2">
        <f>(YEAR(B60)-YEAR(L60))*12+MONTH(B60)-MONTH(L60)</f>
        <v>191</v>
      </c>
      <c r="U60" s="4"/>
      <c r="W60" s="36"/>
      <c r="X60" s="10"/>
      <c r="Y60" s="24"/>
      <c r="AA60" s="36">
        <f>C60-M60</f>
        <v>-0.65519199999999955</v>
      </c>
      <c r="AB60" s="10">
        <f t="shared" si="16"/>
        <v>-3.4303246073298407E-3</v>
      </c>
      <c r="AC60" s="24">
        <f t="shared" si="17"/>
        <v>-4.1163895287958087E-2</v>
      </c>
      <c r="AE60" s="36"/>
      <c r="AF60" s="10"/>
      <c r="AG60" s="24"/>
      <c r="AI60" s="36"/>
      <c r="AJ60" s="10"/>
      <c r="AK60" s="24"/>
      <c r="AM60" s="48"/>
    </row>
    <row r="61" spans="1:39" x14ac:dyDescent="0.25">
      <c r="A61" s="31" t="s">
        <v>151</v>
      </c>
      <c r="B61" s="19">
        <v>38724</v>
      </c>
      <c r="C61" s="12">
        <v>66.654866999999996</v>
      </c>
      <c r="D61" s="2">
        <v>1.6</v>
      </c>
      <c r="E61" s="24">
        <v>0.70952700000000002</v>
      </c>
      <c r="F61" s="19"/>
      <c r="G61" s="12">
        <v>0</v>
      </c>
      <c r="H61" s="13"/>
      <c r="I61" s="4"/>
      <c r="J61" s="11"/>
      <c r="K61" s="12">
        <v>0</v>
      </c>
      <c r="L61" s="19">
        <v>32913</v>
      </c>
      <c r="M61" s="12">
        <v>67.014857000000006</v>
      </c>
      <c r="N61" s="12">
        <v>3.6454599999999999</v>
      </c>
      <c r="O61" s="6">
        <v>8.3556729999999959</v>
      </c>
      <c r="Q61" s="31"/>
      <c r="T61" s="2">
        <f>(YEAR(B61)-YEAR(L61))*12+MONTH(B61)-MONTH(L61)</f>
        <v>191</v>
      </c>
      <c r="U61" s="4"/>
      <c r="W61" s="36"/>
      <c r="X61" s="10"/>
      <c r="Y61" s="24"/>
      <c r="AA61" s="36">
        <f>C61-M61</f>
        <v>-0.35999000000001047</v>
      </c>
      <c r="AB61" s="10">
        <f t="shared" si="16"/>
        <v>-1.8847643979058139E-3</v>
      </c>
      <c r="AC61" s="24">
        <f t="shared" si="17"/>
        <v>-2.2617172774869767E-2</v>
      </c>
      <c r="AE61" s="36"/>
      <c r="AF61" s="10"/>
      <c r="AG61" s="24"/>
      <c r="AI61" s="36"/>
      <c r="AJ61" s="10"/>
      <c r="AK61" s="24"/>
      <c r="AM61" s="48"/>
    </row>
    <row r="62" spans="1:39" x14ac:dyDescent="0.25">
      <c r="A62" s="31" t="s">
        <v>171</v>
      </c>
      <c r="B62" s="19">
        <v>38724</v>
      </c>
      <c r="C62" s="12">
        <v>318.47406699999999</v>
      </c>
      <c r="D62" s="2">
        <v>4</v>
      </c>
      <c r="E62" s="24">
        <v>0.33850400000000003</v>
      </c>
      <c r="F62" s="19">
        <v>37160</v>
      </c>
      <c r="G62" s="12">
        <v>318.44699900000001</v>
      </c>
      <c r="H62" s="13">
        <v>0.33679199999999998</v>
      </c>
      <c r="I62" s="1">
        <v>4.0012679999999818</v>
      </c>
      <c r="J62" s="11"/>
      <c r="K62" s="12">
        <v>0</v>
      </c>
      <c r="L62" s="19">
        <v>32913</v>
      </c>
      <c r="M62" s="12">
        <v>318.44699900000001</v>
      </c>
      <c r="N62" s="12">
        <v>2.5724119999999999</v>
      </c>
      <c r="O62" s="6">
        <v>20.054093000000023</v>
      </c>
      <c r="Q62" s="31">
        <f>(YEAR(B62)-YEAR(F62))*12+MONTH(B62)-MONTH(F62)</f>
        <v>52</v>
      </c>
      <c r="T62" s="2">
        <f>(YEAR(B62)-YEAR(L62))*12+MONTH(B62)-MONTH(L62)</f>
        <v>191</v>
      </c>
      <c r="U62" s="4">
        <f t="shared" si="3"/>
        <v>139</v>
      </c>
      <c r="W62" s="36">
        <f>C62-G62</f>
        <v>2.7067999999985659E-2</v>
      </c>
      <c r="X62" s="10">
        <f t="shared" ref="X62:X67" si="18">W62/Q62</f>
        <v>5.2053846153818579E-4</v>
      </c>
      <c r="Y62" s="24">
        <f t="shared" ref="Y62:Y85" si="19">X62*12</f>
        <v>6.2464615384582294E-3</v>
      </c>
      <c r="AA62" s="36">
        <f>C62-M62</f>
        <v>2.7067999999985659E-2</v>
      </c>
      <c r="AB62" s="10">
        <f t="shared" si="16"/>
        <v>1.4171727748683592E-4</v>
      </c>
      <c r="AC62" s="24">
        <f t="shared" si="17"/>
        <v>1.7006073298420311E-3</v>
      </c>
      <c r="AE62" s="36"/>
      <c r="AF62" s="10"/>
      <c r="AG62" s="24"/>
      <c r="AI62" s="36">
        <f t="shared" si="4"/>
        <v>0</v>
      </c>
      <c r="AJ62" s="10">
        <f t="shared" si="5"/>
        <v>0</v>
      </c>
      <c r="AK62" s="24">
        <f t="shared" si="6"/>
        <v>0</v>
      </c>
      <c r="AM62" s="48">
        <f t="shared" si="7"/>
        <v>6.2464615384582294E-3</v>
      </c>
    </row>
    <row r="63" spans="1:39" x14ac:dyDescent="0.25">
      <c r="A63" s="31" t="s">
        <v>154</v>
      </c>
      <c r="B63" s="19">
        <v>38724</v>
      </c>
      <c r="C63" s="12">
        <v>316.59847200000002</v>
      </c>
      <c r="D63" s="2">
        <v>5.4</v>
      </c>
      <c r="E63" s="24">
        <v>0.55787100000000001</v>
      </c>
      <c r="F63" s="19">
        <v>37160</v>
      </c>
      <c r="G63" s="12">
        <v>316.60013900000001</v>
      </c>
      <c r="H63" s="13">
        <v>0.55907899999999999</v>
      </c>
      <c r="I63" s="1">
        <v>5.4459009999999921</v>
      </c>
      <c r="J63" s="11"/>
      <c r="K63" s="12">
        <v>0</v>
      </c>
      <c r="L63" s="19"/>
      <c r="M63" s="12"/>
      <c r="N63" s="12"/>
      <c r="O63" s="4"/>
      <c r="Q63" s="31">
        <f>(YEAR(B63)-YEAR(F63))*12+MONTH(B63)-MONTH(F63)</f>
        <v>52</v>
      </c>
      <c r="U63" s="4"/>
      <c r="W63" s="36">
        <f>C63-G63</f>
        <v>-1.6669999999976426E-3</v>
      </c>
      <c r="X63" s="10">
        <f t="shared" si="18"/>
        <v>-3.2057692307646975E-5</v>
      </c>
      <c r="Y63" s="24">
        <f t="shared" si="19"/>
        <v>-3.8469230769176373E-4</v>
      </c>
      <c r="AA63" s="36"/>
      <c r="AB63" s="10"/>
      <c r="AC63" s="24"/>
      <c r="AE63" s="36"/>
      <c r="AF63" s="10"/>
      <c r="AG63" s="24"/>
      <c r="AI63" s="36"/>
      <c r="AJ63" s="10"/>
      <c r="AK63" s="24"/>
      <c r="AM63" s="48"/>
    </row>
    <row r="64" spans="1:39" x14ac:dyDescent="0.25">
      <c r="A64" s="31" t="s">
        <v>197</v>
      </c>
      <c r="B64" s="19">
        <v>38724</v>
      </c>
      <c r="C64" s="12">
        <v>70.437982000000005</v>
      </c>
      <c r="D64" s="2">
        <v>2</v>
      </c>
      <c r="E64" s="24">
        <v>0.751</v>
      </c>
      <c r="F64" s="19">
        <v>37160</v>
      </c>
      <c r="G64" s="12">
        <v>70.437982000000005</v>
      </c>
      <c r="H64" s="13">
        <v>0.75071699999999997</v>
      </c>
      <c r="I64" s="1">
        <v>1.9973409999999916</v>
      </c>
      <c r="J64" s="11"/>
      <c r="K64" s="12">
        <v>0</v>
      </c>
      <c r="L64" s="31"/>
      <c r="M64" s="12"/>
      <c r="N64" s="12"/>
      <c r="O64" s="4"/>
      <c r="Q64" s="31">
        <f>(YEAR(B64)-YEAR(F64))*12+MONTH(B64)-MONTH(F64)</f>
        <v>52</v>
      </c>
      <c r="U64" s="4"/>
      <c r="W64" s="36">
        <f>C64-G64</f>
        <v>0</v>
      </c>
      <c r="X64" s="10">
        <f t="shared" si="18"/>
        <v>0</v>
      </c>
      <c r="Y64" s="24">
        <f t="shared" si="19"/>
        <v>0</v>
      </c>
      <c r="AA64" s="36"/>
      <c r="AB64" s="10"/>
      <c r="AC64" s="24"/>
      <c r="AE64" s="36"/>
      <c r="AF64" s="10"/>
      <c r="AG64" s="24"/>
      <c r="AI64" s="36"/>
      <c r="AJ64" s="10"/>
      <c r="AK64" s="24"/>
      <c r="AM64" s="48"/>
    </row>
    <row r="65" spans="1:39" x14ac:dyDescent="0.25">
      <c r="A65" s="31" t="s">
        <v>196</v>
      </c>
      <c r="B65" s="19">
        <v>38724</v>
      </c>
      <c r="C65" s="12">
        <v>111.128569</v>
      </c>
      <c r="D65" s="2">
        <v>2.6</v>
      </c>
      <c r="E65" s="24">
        <v>0.79647000000000001</v>
      </c>
      <c r="F65" s="19">
        <v>37160</v>
      </c>
      <c r="G65" s="12">
        <v>111.500918</v>
      </c>
      <c r="H65" s="13">
        <v>0.79090800000000006</v>
      </c>
      <c r="I65" s="1">
        <v>2.6369560000000121</v>
      </c>
      <c r="J65" s="11"/>
      <c r="K65" s="12">
        <v>0</v>
      </c>
      <c r="L65" s="31"/>
      <c r="M65" s="12"/>
      <c r="N65" s="12"/>
      <c r="O65" s="4"/>
      <c r="Q65" s="31">
        <f>(YEAR(B65)-YEAR(F65))*12+MONTH(B65)-MONTH(F65)</f>
        <v>52</v>
      </c>
      <c r="U65" s="4"/>
      <c r="W65" s="36">
        <f>C65-G65</f>
        <v>-0.37234899999999982</v>
      </c>
      <c r="X65" s="10">
        <f t="shared" si="18"/>
        <v>-7.1605576923076892E-3</v>
      </c>
      <c r="Y65" s="24">
        <f t="shared" si="19"/>
        <v>-8.5926692307692273E-2</v>
      </c>
      <c r="AA65" s="36"/>
      <c r="AB65" s="10"/>
      <c r="AC65" s="24"/>
      <c r="AE65" s="36"/>
      <c r="AF65" s="10"/>
      <c r="AG65" s="24"/>
      <c r="AI65" s="36"/>
      <c r="AJ65" s="10"/>
      <c r="AK65" s="24"/>
      <c r="AM65" s="48"/>
    </row>
    <row r="66" spans="1:39" x14ac:dyDescent="0.25">
      <c r="A66" s="31" t="s">
        <v>53</v>
      </c>
      <c r="B66" s="19">
        <v>38724</v>
      </c>
      <c r="C66" s="12">
        <v>53.057746999999999</v>
      </c>
      <c r="D66" s="2">
        <v>1.6</v>
      </c>
      <c r="E66" s="24">
        <v>0.73902999999999996</v>
      </c>
      <c r="F66" s="19">
        <v>37160</v>
      </c>
      <c r="G66" s="12">
        <v>52.974055</v>
      </c>
      <c r="H66" s="13">
        <v>0.71880500000000003</v>
      </c>
      <c r="I66" s="1">
        <v>1.5706550000000021</v>
      </c>
      <c r="J66" s="11"/>
      <c r="K66" s="12">
        <v>0</v>
      </c>
      <c r="L66" s="19">
        <v>32913</v>
      </c>
      <c r="M66" s="12">
        <v>53.067394999999998</v>
      </c>
      <c r="N66" s="12">
        <v>3.6032510000000002</v>
      </c>
      <c r="O66" s="6">
        <v>7.7948519999999988</v>
      </c>
      <c r="Q66" s="31">
        <f>(YEAR(B66)-YEAR(F66))*12+MONTH(B66)-MONTH(F66)</f>
        <v>52</v>
      </c>
      <c r="T66" s="2">
        <f>(YEAR(B66)-YEAR(L66))*12+MONTH(B66)-MONTH(L66)</f>
        <v>191</v>
      </c>
      <c r="U66" s="4">
        <f t="shared" si="3"/>
        <v>139</v>
      </c>
      <c r="W66" s="36">
        <f>C66-G66</f>
        <v>8.3691999999999211E-2</v>
      </c>
      <c r="X66" s="10">
        <f t="shared" si="18"/>
        <v>1.6094615384615234E-3</v>
      </c>
      <c r="Y66" s="24">
        <f t="shared" si="19"/>
        <v>1.9313538461538281E-2</v>
      </c>
      <c r="AA66" s="36">
        <f>C66-M66</f>
        <v>-9.6479999999985466E-3</v>
      </c>
      <c r="AB66" s="10">
        <f>AA66/T66</f>
        <v>-5.0513089005227995E-5</v>
      </c>
      <c r="AC66" s="24">
        <f>AB66*12</f>
        <v>-6.0615706806273597E-4</v>
      </c>
      <c r="AE66" s="36"/>
      <c r="AF66" s="10"/>
      <c r="AG66" s="24"/>
      <c r="AI66" s="36">
        <f t="shared" si="4"/>
        <v>-9.3339999999997758E-2</v>
      </c>
      <c r="AJ66" s="10">
        <f t="shared" si="5"/>
        <v>-6.7151079136689037E-4</v>
      </c>
      <c r="AK66" s="24">
        <f t="shared" si="6"/>
        <v>-8.0581294964026835E-3</v>
      </c>
      <c r="AM66" s="48">
        <f t="shared" si="7"/>
        <v>2.7371667957940965E-2</v>
      </c>
    </row>
    <row r="67" spans="1:39" x14ac:dyDescent="0.25">
      <c r="A67" s="31" t="s">
        <v>95</v>
      </c>
      <c r="B67" s="19">
        <v>38724</v>
      </c>
      <c r="C67" s="12">
        <v>249.44841199999999</v>
      </c>
      <c r="D67" s="2">
        <v>4.2</v>
      </c>
      <c r="E67" s="24">
        <v>0.33966800000000003</v>
      </c>
      <c r="F67" s="19">
        <v>37160</v>
      </c>
      <c r="G67" s="12">
        <v>249.61041700000001</v>
      </c>
      <c r="H67" s="13">
        <v>0.344557</v>
      </c>
      <c r="I67" s="1">
        <v>4.2318819999999846</v>
      </c>
      <c r="J67" s="11"/>
      <c r="K67" s="12">
        <v>0</v>
      </c>
      <c r="L67" s="19">
        <v>32817</v>
      </c>
      <c r="M67" s="12">
        <v>249.73638600000001</v>
      </c>
      <c r="N67" s="12">
        <v>1.9790650000000001</v>
      </c>
      <c r="O67" s="6">
        <v>21.290408999999983</v>
      </c>
      <c r="Q67" s="31">
        <f>(YEAR(B67)-YEAR(F67))*12+MONTH(B67)-MONTH(F67)</f>
        <v>52</v>
      </c>
      <c r="T67" s="2">
        <f>(YEAR(B67)-YEAR(L67))*12+MONTH(B67)-MONTH(L67)</f>
        <v>194</v>
      </c>
      <c r="U67" s="4">
        <f t="shared" si="3"/>
        <v>142</v>
      </c>
      <c r="W67" s="36">
        <f>C67-G67</f>
        <v>-0.16200500000002194</v>
      </c>
      <c r="X67" s="10">
        <f t="shared" si="18"/>
        <v>-3.1154807692311912E-3</v>
      </c>
      <c r="Y67" s="24">
        <f t="shared" si="19"/>
        <v>-3.7385769230774295E-2</v>
      </c>
      <c r="AA67" s="36">
        <f>C67-M67</f>
        <v>-0.28797400000001971</v>
      </c>
      <c r="AB67" s="10">
        <f>AA67/T67</f>
        <v>-1.4844020618557717E-3</v>
      </c>
      <c r="AC67" s="24">
        <f>AB67*12</f>
        <v>-1.7812824742269261E-2</v>
      </c>
      <c r="AE67" s="36"/>
      <c r="AF67" s="10"/>
      <c r="AG67" s="24"/>
      <c r="AI67" s="36">
        <f t="shared" si="4"/>
        <v>-0.12596899999999778</v>
      </c>
      <c r="AJ67" s="10">
        <f t="shared" si="5"/>
        <v>-8.8710563380280127E-4</v>
      </c>
      <c r="AK67" s="24">
        <f t="shared" si="6"/>
        <v>-1.0645267605633616E-2</v>
      </c>
      <c r="AM67" s="48">
        <f t="shared" si="7"/>
        <v>-2.6740501625140679E-2</v>
      </c>
    </row>
    <row r="68" spans="1:39" x14ac:dyDescent="0.25">
      <c r="A68" s="31" t="s">
        <v>57</v>
      </c>
      <c r="B68" s="19">
        <v>38724</v>
      </c>
      <c r="C68" s="12">
        <v>193.81411800000001</v>
      </c>
      <c r="D68" s="2">
        <v>4.9000000000000004</v>
      </c>
      <c r="E68" s="24">
        <v>0.14873900000000001</v>
      </c>
      <c r="F68" s="19">
        <v>37160</v>
      </c>
      <c r="G68" s="12">
        <v>193.81411800000001</v>
      </c>
      <c r="H68" s="13">
        <v>0.16061700000000001</v>
      </c>
      <c r="I68" s="1">
        <v>4.8534290000000055</v>
      </c>
      <c r="J68" s="11"/>
      <c r="K68" s="12">
        <v>0</v>
      </c>
      <c r="L68" s="19">
        <v>32913</v>
      </c>
      <c r="M68" s="12">
        <v>193.83655400000001</v>
      </c>
      <c r="N68" s="12">
        <v>0.824905</v>
      </c>
      <c r="O68" s="6">
        <v>23.769688000000002</v>
      </c>
      <c r="Q68" s="31">
        <f>(YEAR(B68)-YEAR(F68))*12+MONTH(B68)-MONTH(F68)</f>
        <v>52</v>
      </c>
      <c r="T68" s="2">
        <f>(YEAR(B68)-YEAR(L68))*12+MONTH(B68)-MONTH(L68)</f>
        <v>191</v>
      </c>
      <c r="U68" s="4">
        <f t="shared" si="3"/>
        <v>139</v>
      </c>
      <c r="W68" s="36">
        <f>C68-G68</f>
        <v>0</v>
      </c>
      <c r="X68" s="10">
        <v>0</v>
      </c>
      <c r="Y68" s="24">
        <f t="shared" si="19"/>
        <v>0</v>
      </c>
      <c r="AA68" s="36">
        <f>C68-M68</f>
        <v>-2.2435999999999012E-2</v>
      </c>
      <c r="AB68" s="10">
        <f>AA68/T68</f>
        <v>-1.1746596858638226E-4</v>
      </c>
      <c r="AC68" s="24">
        <f>AB68*12</f>
        <v>-1.4095916230365871E-3</v>
      </c>
      <c r="AE68" s="36"/>
      <c r="AF68" s="10"/>
      <c r="AG68" s="24"/>
      <c r="AI68" s="36">
        <f t="shared" si="4"/>
        <v>-2.2435999999999012E-2</v>
      </c>
      <c r="AJ68" s="10">
        <f t="shared" si="5"/>
        <v>-1.6141007194243895E-4</v>
      </c>
      <c r="AK68" s="24">
        <f t="shared" si="6"/>
        <v>-1.9369208633092674E-3</v>
      </c>
      <c r="AM68" s="48">
        <f t="shared" si="7"/>
        <v>1.9369208633092674E-3</v>
      </c>
    </row>
    <row r="69" spans="1:39" x14ac:dyDescent="0.25">
      <c r="A69" s="31" t="s">
        <v>152</v>
      </c>
      <c r="B69" s="19">
        <v>38724</v>
      </c>
      <c r="C69" s="12">
        <v>9.4952459999999999</v>
      </c>
      <c r="D69" s="2">
        <v>1.2</v>
      </c>
      <c r="E69" s="24">
        <v>0.28140500000000002</v>
      </c>
      <c r="F69" s="19">
        <v>37160</v>
      </c>
      <c r="G69" s="12">
        <v>9.7685399999999998</v>
      </c>
      <c r="H69" s="13">
        <v>0.28834199999999999</v>
      </c>
      <c r="I69" s="1">
        <v>1.2441859999999991</v>
      </c>
      <c r="J69" s="11"/>
      <c r="K69" s="12">
        <v>0</v>
      </c>
      <c r="L69" s="19"/>
      <c r="M69" s="12"/>
      <c r="N69" s="12"/>
      <c r="O69" s="4"/>
      <c r="Q69" s="31">
        <f>(YEAR(B69)-YEAR(F69))*12+MONTH(B69)-MONTH(F69)</f>
        <v>52</v>
      </c>
      <c r="U69" s="4"/>
      <c r="W69" s="36">
        <f>C69-G69</f>
        <v>-0.27329399999999993</v>
      </c>
      <c r="X69" s="10">
        <f>W69/Q69</f>
        <v>-5.2556538461538448E-3</v>
      </c>
      <c r="Y69" s="24">
        <f t="shared" si="19"/>
        <v>-6.3067846153846141E-2</v>
      </c>
      <c r="AA69" s="36"/>
      <c r="AB69" s="10"/>
      <c r="AC69" s="24"/>
      <c r="AE69" s="36"/>
      <c r="AF69" s="10"/>
      <c r="AG69" s="24"/>
      <c r="AI69" s="36"/>
      <c r="AJ69" s="10"/>
      <c r="AK69" s="24"/>
      <c r="AM69" s="48"/>
    </row>
    <row r="70" spans="1:39" x14ac:dyDescent="0.25">
      <c r="A70" s="31"/>
      <c r="B70" s="19"/>
      <c r="C70" s="12"/>
      <c r="E70" s="1"/>
      <c r="F70" s="19"/>
      <c r="G70" s="12"/>
      <c r="H70" s="13"/>
      <c r="I70" s="1"/>
      <c r="J70" s="11"/>
      <c r="K70" s="12"/>
      <c r="L70" s="19"/>
      <c r="M70" s="12"/>
      <c r="N70" s="12"/>
      <c r="O70" s="4"/>
      <c r="Q70" s="31"/>
      <c r="U70" s="4"/>
      <c r="W70" s="36"/>
      <c r="X70" s="10"/>
      <c r="Y70" s="24"/>
      <c r="AA70" s="36"/>
      <c r="AB70" s="10"/>
      <c r="AC70" s="24"/>
      <c r="AE70" s="36"/>
      <c r="AF70" s="10"/>
      <c r="AG70" s="24"/>
      <c r="AI70" s="36"/>
      <c r="AJ70" s="10"/>
      <c r="AK70" s="24"/>
      <c r="AM70" s="48"/>
    </row>
    <row r="71" spans="1:39" x14ac:dyDescent="0.25">
      <c r="A71" s="31" t="s">
        <v>67</v>
      </c>
      <c r="B71" s="19">
        <v>39875</v>
      </c>
      <c r="C71" s="12">
        <v>0.55850999999999995</v>
      </c>
      <c r="D71" s="2">
        <v>0.1</v>
      </c>
      <c r="E71" s="24">
        <v>5.4768999999999998E-2</v>
      </c>
      <c r="F71" s="19">
        <v>36899</v>
      </c>
      <c r="G71" s="12">
        <v>0.678033</v>
      </c>
      <c r="H71" s="13">
        <v>6.1665999999999999E-2</v>
      </c>
      <c r="I71" s="1">
        <v>0.14208500000000002</v>
      </c>
      <c r="J71" s="11"/>
      <c r="K71" s="12">
        <v>0</v>
      </c>
      <c r="L71" s="19">
        <v>32202</v>
      </c>
      <c r="M71" s="12">
        <v>1.1055120000000001</v>
      </c>
      <c r="N71" s="12">
        <v>0.48584100000000002</v>
      </c>
      <c r="O71" s="6">
        <v>0.91246399999999994</v>
      </c>
      <c r="Q71" s="31">
        <f>(YEAR(B71)-YEAR(F71))*12+MONTH(B71)-MONTH(F71)</f>
        <v>98</v>
      </c>
      <c r="T71" s="2">
        <f>(YEAR(B71)-YEAR(L71))*12+MONTH(B71)-MONTH(L71)</f>
        <v>253</v>
      </c>
      <c r="U71" s="4">
        <f t="shared" si="3"/>
        <v>155</v>
      </c>
      <c r="W71" s="36">
        <f>C71-G71</f>
        <v>-0.11952300000000005</v>
      </c>
      <c r="X71" s="10">
        <f>W71/Q71</f>
        <v>-1.2196224489795923E-3</v>
      </c>
      <c r="Y71" s="24">
        <f t="shared" si="19"/>
        <v>-1.4635469387755107E-2</v>
      </c>
      <c r="AA71" s="36">
        <f>C71-M71</f>
        <v>-0.5470020000000001</v>
      </c>
      <c r="AB71" s="10">
        <f t="shared" ref="AB71:AB78" si="20">AA71/T71</f>
        <v>-2.1620632411067198E-3</v>
      </c>
      <c r="AC71" s="24">
        <f t="shared" ref="AC71:AC78" si="21">AB71*12</f>
        <v>-2.5944758893280635E-2</v>
      </c>
      <c r="AE71" s="36"/>
      <c r="AF71" s="10"/>
      <c r="AG71" s="24"/>
      <c r="AI71" s="36">
        <f t="shared" si="4"/>
        <v>-0.42747900000000005</v>
      </c>
      <c r="AJ71" s="10">
        <f t="shared" si="5"/>
        <v>-2.7579290322580648E-3</v>
      </c>
      <c r="AK71" s="24">
        <f t="shared" si="6"/>
        <v>-3.3095148387096776E-2</v>
      </c>
      <c r="AM71" s="48">
        <f t="shared" si="7"/>
        <v>1.8459678999341669E-2</v>
      </c>
    </row>
    <row r="72" spans="1:39" x14ac:dyDescent="0.25">
      <c r="A72" s="31" t="s">
        <v>124</v>
      </c>
      <c r="B72" s="19">
        <v>39875</v>
      </c>
      <c r="C72" s="12">
        <v>0.17030799999999999</v>
      </c>
      <c r="D72" s="2">
        <v>0.1</v>
      </c>
      <c r="E72" s="24"/>
      <c r="F72" s="19">
        <v>36899</v>
      </c>
      <c r="G72" s="12">
        <v>0.17030799999999999</v>
      </c>
      <c r="H72" s="13">
        <v>1.8706E-2</v>
      </c>
      <c r="I72" s="1">
        <v>7.4548000000000003E-2</v>
      </c>
      <c r="J72" s="11"/>
      <c r="K72" s="12">
        <v>0</v>
      </c>
      <c r="L72" s="19">
        <v>32202</v>
      </c>
      <c r="M72" s="12">
        <v>0.293987</v>
      </c>
      <c r="N72" s="12">
        <v>0.32962999999999998</v>
      </c>
      <c r="O72" s="6">
        <v>0.49911999999999995</v>
      </c>
      <c r="Q72" s="31">
        <f>(YEAR(B72)-YEAR(F72))*12+MONTH(B72)-MONTH(F72)</f>
        <v>98</v>
      </c>
      <c r="T72" s="2">
        <f>(YEAR(B72)-YEAR(L72))*12+MONTH(B72)-MONTH(L72)</f>
        <v>253</v>
      </c>
      <c r="U72" s="4">
        <f t="shared" ref="U72:U135" si="22">(YEAR(F72)-YEAR(L72))*12+MONTH(F72)-MONTH(L72)</f>
        <v>155</v>
      </c>
      <c r="W72" s="36">
        <f>C72-G72</f>
        <v>0</v>
      </c>
      <c r="X72" s="10"/>
      <c r="Y72" s="24">
        <f t="shared" si="19"/>
        <v>0</v>
      </c>
      <c r="AA72" s="36">
        <f>C72-M72</f>
        <v>-0.12367900000000001</v>
      </c>
      <c r="AB72" s="10">
        <f t="shared" si="20"/>
        <v>-4.8884980237154157E-4</v>
      </c>
      <c r="AC72" s="24">
        <f t="shared" si="21"/>
        <v>-5.8661976284584989E-3</v>
      </c>
      <c r="AE72" s="36"/>
      <c r="AF72" s="10"/>
      <c r="AG72" s="24"/>
      <c r="AI72" s="36">
        <f t="shared" ref="AI72:AI135" si="23">G72-M72</f>
        <v>-0.12367900000000001</v>
      </c>
      <c r="AJ72" s="10">
        <f t="shared" ref="AJ72:AJ135" si="24">AI72/U72</f>
        <v>-7.9792903225806456E-4</v>
      </c>
      <c r="AK72" s="24">
        <f t="shared" ref="AK72:AK135" si="25">AJ72*12</f>
        <v>-9.5751483870967751E-3</v>
      </c>
      <c r="AM72" s="48">
        <f t="shared" ref="AM72:AM135" si="26">Y72-AK72</f>
        <v>9.5751483870967751E-3</v>
      </c>
    </row>
    <row r="73" spans="1:39" x14ac:dyDescent="0.25">
      <c r="A73" s="31" t="s">
        <v>123</v>
      </c>
      <c r="B73" s="19">
        <v>39875</v>
      </c>
      <c r="C73" s="12">
        <v>7.4400999999999995E-2</v>
      </c>
      <c r="D73" s="2">
        <v>0</v>
      </c>
      <c r="E73" s="24"/>
      <c r="F73" s="19">
        <v>36899</v>
      </c>
      <c r="G73" s="12">
        <v>7.4400999999999995E-2</v>
      </c>
      <c r="H73" s="13"/>
      <c r="I73" s="1">
        <v>4.9854999999999997E-2</v>
      </c>
      <c r="J73" s="11"/>
      <c r="K73" s="12">
        <v>0</v>
      </c>
      <c r="L73" s="19">
        <v>32202</v>
      </c>
      <c r="M73" s="12">
        <v>0.101912</v>
      </c>
      <c r="N73" s="12">
        <v>0.18292900000000001</v>
      </c>
      <c r="O73" s="6">
        <v>0.29472500000000001</v>
      </c>
      <c r="Q73" s="31">
        <f>(YEAR(B73)-YEAR(F73))*12+MONTH(B73)-MONTH(F73)</f>
        <v>98</v>
      </c>
      <c r="T73" s="2">
        <f>(YEAR(B73)-YEAR(L73))*12+MONTH(B73)-MONTH(L73)</f>
        <v>253</v>
      </c>
      <c r="U73" s="4">
        <f t="shared" si="22"/>
        <v>155</v>
      </c>
      <c r="W73" s="36">
        <f>C73-G73</f>
        <v>0</v>
      </c>
      <c r="X73" s="10"/>
      <c r="Y73" s="24">
        <f t="shared" si="19"/>
        <v>0</v>
      </c>
      <c r="AA73" s="36">
        <f>C73-M73</f>
        <v>-2.7511000000000008E-2</v>
      </c>
      <c r="AB73" s="10">
        <f t="shared" si="20"/>
        <v>-1.0873913043478263E-4</v>
      </c>
      <c r="AC73" s="24">
        <f t="shared" si="21"/>
        <v>-1.3048695652173917E-3</v>
      </c>
      <c r="AE73" s="36"/>
      <c r="AF73" s="10"/>
      <c r="AG73" s="24"/>
      <c r="AI73" s="36">
        <f t="shared" si="23"/>
        <v>-2.7511000000000008E-2</v>
      </c>
      <c r="AJ73" s="10">
        <f t="shared" si="24"/>
        <v>-1.774903225806452E-4</v>
      </c>
      <c r="AK73" s="24">
        <f t="shared" si="25"/>
        <v>-2.1298838709677423E-3</v>
      </c>
      <c r="AM73" s="48">
        <f t="shared" si="26"/>
        <v>2.1298838709677423E-3</v>
      </c>
    </row>
    <row r="74" spans="1:39" x14ac:dyDescent="0.25">
      <c r="A74" s="31" t="s">
        <v>66</v>
      </c>
      <c r="B74" s="19">
        <v>39875</v>
      </c>
      <c r="C74" s="12">
        <v>3.213794</v>
      </c>
      <c r="D74" s="2">
        <v>0.4</v>
      </c>
      <c r="E74" s="24">
        <v>7.2234999999999994E-2</v>
      </c>
      <c r="F74" s="19">
        <v>36899</v>
      </c>
      <c r="G74" s="12">
        <v>3.2593130000000001</v>
      </c>
      <c r="H74" s="13">
        <v>7.4450000000000002E-2</v>
      </c>
      <c r="I74" s="1">
        <v>0.43832599999999999</v>
      </c>
      <c r="J74" s="11"/>
      <c r="K74" s="12">
        <v>0</v>
      </c>
      <c r="L74" s="19">
        <v>32202</v>
      </c>
      <c r="M74" s="12">
        <v>3.4665309999999998</v>
      </c>
      <c r="N74" s="12">
        <v>0.44684800000000002</v>
      </c>
      <c r="O74" s="6">
        <v>2.4169939999999999</v>
      </c>
      <c r="Q74" s="31">
        <f>(YEAR(B74)-YEAR(F74))*12+MONTH(B74)-MONTH(F74)</f>
        <v>98</v>
      </c>
      <c r="T74" s="2">
        <f>(YEAR(B74)-YEAR(L74))*12+MONTH(B74)-MONTH(L74)</f>
        <v>253</v>
      </c>
      <c r="U74" s="4">
        <f t="shared" si="22"/>
        <v>155</v>
      </c>
      <c r="W74" s="36">
        <f>C74-G74</f>
        <v>-4.5519000000000087E-2</v>
      </c>
      <c r="X74" s="10">
        <f>W74/Q74</f>
        <v>-4.6447959183673561E-4</v>
      </c>
      <c r="Y74" s="24">
        <f t="shared" si="19"/>
        <v>-5.5737551020408269E-3</v>
      </c>
      <c r="AA74" s="36">
        <f>C74-M74</f>
        <v>-0.25273699999999977</v>
      </c>
      <c r="AB74" s="10">
        <f t="shared" si="20"/>
        <v>-9.9896047430829958E-4</v>
      </c>
      <c r="AC74" s="24">
        <f t="shared" si="21"/>
        <v>-1.1987525691699596E-2</v>
      </c>
      <c r="AE74" s="36"/>
      <c r="AF74" s="10"/>
      <c r="AG74" s="24"/>
      <c r="AI74" s="36">
        <f t="shared" si="23"/>
        <v>-0.20721799999999968</v>
      </c>
      <c r="AJ74" s="10">
        <f t="shared" si="24"/>
        <v>-1.3368903225806431E-3</v>
      </c>
      <c r="AK74" s="24">
        <f t="shared" si="25"/>
        <v>-1.6042683870967717E-2</v>
      </c>
      <c r="AM74" s="48">
        <f t="shared" si="26"/>
        <v>1.046892876892689E-2</v>
      </c>
    </row>
    <row r="75" spans="1:39" x14ac:dyDescent="0.25">
      <c r="A75" s="31" t="s">
        <v>99</v>
      </c>
      <c r="B75" s="19">
        <v>39875</v>
      </c>
      <c r="C75" s="12">
        <v>7.9008999999999996E-2</v>
      </c>
      <c r="D75" s="2">
        <v>0</v>
      </c>
      <c r="E75" s="24"/>
      <c r="F75" s="19">
        <v>36899</v>
      </c>
      <c r="G75" s="12">
        <v>7.9008999999999996E-2</v>
      </c>
      <c r="H75" s="13"/>
      <c r="I75" s="1">
        <v>4.8642000000000005E-2</v>
      </c>
      <c r="J75" s="11"/>
      <c r="K75" s="12">
        <v>0</v>
      </c>
      <c r="L75" s="19">
        <v>32202</v>
      </c>
      <c r="M75" s="12">
        <v>0.120257</v>
      </c>
      <c r="N75" s="12">
        <v>0.24395800000000001</v>
      </c>
      <c r="O75" s="6">
        <v>0.29617700000000002</v>
      </c>
      <c r="Q75" s="31">
        <f>(YEAR(B75)-YEAR(F75))*12+MONTH(B75)-MONTH(F75)</f>
        <v>98</v>
      </c>
      <c r="T75" s="2">
        <f>(YEAR(B75)-YEAR(L75))*12+MONTH(B75)-MONTH(L75)</f>
        <v>253</v>
      </c>
      <c r="U75" s="4">
        <f t="shared" si="22"/>
        <v>155</v>
      </c>
      <c r="W75" s="36">
        <f>C75-G75</f>
        <v>0</v>
      </c>
      <c r="X75" s="10">
        <v>0</v>
      </c>
      <c r="Y75" s="24">
        <f t="shared" si="19"/>
        <v>0</v>
      </c>
      <c r="AA75" s="36">
        <f>C75-M75</f>
        <v>-4.1248000000000007E-2</v>
      </c>
      <c r="AB75" s="10">
        <f t="shared" si="20"/>
        <v>-1.6303557312252967E-4</v>
      </c>
      <c r="AC75" s="24">
        <f t="shared" si="21"/>
        <v>-1.9564268774703562E-3</v>
      </c>
      <c r="AE75" s="36"/>
      <c r="AF75" s="10"/>
      <c r="AG75" s="24"/>
      <c r="AI75" s="36">
        <f t="shared" si="23"/>
        <v>-4.1248000000000007E-2</v>
      </c>
      <c r="AJ75" s="10">
        <f t="shared" si="24"/>
        <v>-2.6611612903225813E-4</v>
      </c>
      <c r="AK75" s="24">
        <f t="shared" si="25"/>
        <v>-3.1933935483870976E-3</v>
      </c>
      <c r="AM75" s="48">
        <f t="shared" si="26"/>
        <v>3.1933935483870976E-3</v>
      </c>
    </row>
    <row r="76" spans="1:39" x14ac:dyDescent="0.25">
      <c r="A76" s="31" t="s">
        <v>63</v>
      </c>
      <c r="B76" s="19">
        <v>39875</v>
      </c>
      <c r="C76" s="12">
        <v>0.54658700000000005</v>
      </c>
      <c r="D76" s="2">
        <v>0.2</v>
      </c>
      <c r="E76" s="24"/>
      <c r="F76" s="19">
        <v>36936</v>
      </c>
      <c r="G76" s="12">
        <v>0.54658700000000005</v>
      </c>
      <c r="H76" s="13"/>
      <c r="I76" s="1">
        <v>0.18098999999999998</v>
      </c>
      <c r="J76" s="11"/>
      <c r="K76" s="12">
        <v>0</v>
      </c>
      <c r="L76" s="19">
        <v>32202</v>
      </c>
      <c r="M76" s="12">
        <v>0.660744</v>
      </c>
      <c r="N76" s="12">
        <v>0.45093699999999998</v>
      </c>
      <c r="O76" s="6">
        <v>0.95727800000000007</v>
      </c>
      <c r="Q76" s="31">
        <f>(YEAR(B76)-YEAR(F76))*12+MONTH(B76)-MONTH(F76)</f>
        <v>97</v>
      </c>
      <c r="T76" s="2">
        <f>(YEAR(B76)-YEAR(L76))*12+MONTH(B76)-MONTH(L76)</f>
        <v>253</v>
      </c>
      <c r="U76" s="4">
        <f t="shared" si="22"/>
        <v>156</v>
      </c>
      <c r="W76" s="36">
        <f>C76-G76</f>
        <v>0</v>
      </c>
      <c r="X76" s="10">
        <v>0</v>
      </c>
      <c r="Y76" s="24">
        <f t="shared" si="19"/>
        <v>0</v>
      </c>
      <c r="AA76" s="36">
        <f>C76-M76</f>
        <v>-0.11415699999999995</v>
      </c>
      <c r="AB76" s="10">
        <f t="shared" si="20"/>
        <v>-4.512134387351777E-4</v>
      </c>
      <c r="AC76" s="24">
        <f t="shared" si="21"/>
        <v>-5.4145612648221321E-3</v>
      </c>
      <c r="AE76" s="36"/>
      <c r="AF76" s="10"/>
      <c r="AG76" s="24"/>
      <c r="AI76" s="36">
        <f t="shared" si="23"/>
        <v>-0.11415699999999995</v>
      </c>
      <c r="AJ76" s="10">
        <f t="shared" si="24"/>
        <v>-7.3177564102564071E-4</v>
      </c>
      <c r="AK76" s="24">
        <f t="shared" si="25"/>
        <v>-8.781307692307689E-3</v>
      </c>
      <c r="AM76" s="48">
        <f t="shared" si="26"/>
        <v>8.781307692307689E-3</v>
      </c>
    </row>
    <row r="77" spans="1:39" x14ac:dyDescent="0.25">
      <c r="A77" s="31" t="s">
        <v>62</v>
      </c>
      <c r="B77" s="19">
        <v>39875</v>
      </c>
      <c r="C77" s="12">
        <v>0.48752099999999998</v>
      </c>
      <c r="D77" s="2">
        <v>0.1</v>
      </c>
      <c r="E77" s="24">
        <v>8.0822000000000005E-2</v>
      </c>
      <c r="F77" s="19">
        <v>36936</v>
      </c>
      <c r="G77" s="12">
        <v>0.48752099999999998</v>
      </c>
      <c r="H77" s="13"/>
      <c r="I77" s="1">
        <v>0.13263200000000003</v>
      </c>
      <c r="J77" s="11"/>
      <c r="K77" s="12">
        <v>0</v>
      </c>
      <c r="L77" s="19">
        <v>32202</v>
      </c>
      <c r="M77" s="12">
        <v>0.51347100000000001</v>
      </c>
      <c r="N77" s="12">
        <v>0.33207900000000001</v>
      </c>
      <c r="O77" s="6">
        <v>0.69494900000000004</v>
      </c>
      <c r="Q77" s="31">
        <f>(YEAR(B77)-YEAR(F77))*12+MONTH(B77)-MONTH(F77)</f>
        <v>97</v>
      </c>
      <c r="T77" s="2">
        <f>(YEAR(B77)-YEAR(L77))*12+MONTH(B77)-MONTH(L77)</f>
        <v>253</v>
      </c>
      <c r="U77" s="4">
        <f t="shared" si="22"/>
        <v>156</v>
      </c>
      <c r="W77" s="36">
        <f>C77-G77</f>
        <v>0</v>
      </c>
      <c r="X77" s="10">
        <v>0</v>
      </c>
      <c r="Y77" s="24">
        <f t="shared" si="19"/>
        <v>0</v>
      </c>
      <c r="AA77" s="36">
        <f>C77-M77</f>
        <v>-2.5950000000000029E-2</v>
      </c>
      <c r="AB77" s="10">
        <f t="shared" si="20"/>
        <v>-1.0256916996047442E-4</v>
      </c>
      <c r="AC77" s="24">
        <f t="shared" si="21"/>
        <v>-1.2308300395256931E-3</v>
      </c>
      <c r="AE77" s="36"/>
      <c r="AF77" s="10"/>
      <c r="AG77" s="24"/>
      <c r="AI77" s="36">
        <f t="shared" si="23"/>
        <v>-2.5950000000000029E-2</v>
      </c>
      <c r="AJ77" s="10">
        <f t="shared" si="24"/>
        <v>-1.6634615384615402E-4</v>
      </c>
      <c r="AK77" s="24">
        <f t="shared" si="25"/>
        <v>-1.996153846153848E-3</v>
      </c>
      <c r="AM77" s="48">
        <f t="shared" si="26"/>
        <v>1.996153846153848E-3</v>
      </c>
    </row>
    <row r="78" spans="1:39" x14ac:dyDescent="0.25">
      <c r="A78" s="31" t="s">
        <v>159</v>
      </c>
      <c r="B78" s="19">
        <v>39875</v>
      </c>
      <c r="C78" s="12">
        <v>15.254277999999999</v>
      </c>
      <c r="D78" s="2">
        <v>0.9</v>
      </c>
      <c r="E78" s="24">
        <v>0.14460700000000001</v>
      </c>
      <c r="F78" s="19">
        <v>36899</v>
      </c>
      <c r="G78" s="12">
        <v>15.459937999999999</v>
      </c>
      <c r="H78" s="13">
        <v>0.14634900000000001</v>
      </c>
      <c r="I78" s="1">
        <v>0.92591499999999982</v>
      </c>
      <c r="J78" s="11">
        <v>35704</v>
      </c>
      <c r="K78" s="12">
        <v>15.140506</v>
      </c>
      <c r="L78" s="19">
        <v>32202</v>
      </c>
      <c r="M78" s="12">
        <v>42.924115</v>
      </c>
      <c r="N78" s="12">
        <v>4.9850370000000002</v>
      </c>
      <c r="O78" s="6">
        <v>8.8667140000000018</v>
      </c>
      <c r="Q78" s="31">
        <f>(YEAR(B78)-YEAR(F78))*12+MONTH(B78)-MONTH(F78)</f>
        <v>98</v>
      </c>
      <c r="R78" s="2">
        <f>(YEAR(F78)-YEAR(J78))*12+MONTH(F78)-MONTH(J78)</f>
        <v>39</v>
      </c>
      <c r="T78" s="2">
        <f>(YEAR(B78)-YEAR(L78))*12+MONTH(B78)-MONTH(L78)</f>
        <v>253</v>
      </c>
      <c r="U78" s="4">
        <f t="shared" si="22"/>
        <v>155</v>
      </c>
      <c r="W78" s="36">
        <f>C78-G78</f>
        <v>-0.20565999999999995</v>
      </c>
      <c r="X78" s="10">
        <f t="shared" ref="X78:X84" si="27">W78/Q78</f>
        <v>-2.0985714285714279E-3</v>
      </c>
      <c r="Y78" s="24">
        <f t="shared" si="19"/>
        <v>-2.5182857142857135E-2</v>
      </c>
      <c r="AA78" s="36">
        <f>C78-M78</f>
        <v>-27.669837000000001</v>
      </c>
      <c r="AB78" s="10">
        <f t="shared" si="20"/>
        <v>-0.10936694466403163</v>
      </c>
      <c r="AC78" s="24">
        <f t="shared" si="21"/>
        <v>-1.3124033359683795</v>
      </c>
      <c r="AE78" s="36">
        <f>G78-K78</f>
        <v>0.31943199999999905</v>
      </c>
      <c r="AF78" s="10">
        <f>AE78/R78</f>
        <v>8.1905641025640779E-3</v>
      </c>
      <c r="AG78" s="24">
        <f>AF78*12</f>
        <v>9.8286769230768928E-2</v>
      </c>
      <c r="AI78" s="36">
        <f t="shared" si="23"/>
        <v>-27.464176999999999</v>
      </c>
      <c r="AJ78" s="10">
        <f t="shared" si="24"/>
        <v>-0.17718823870967743</v>
      </c>
      <c r="AK78" s="24">
        <f t="shared" si="25"/>
        <v>-2.1262588645161289</v>
      </c>
      <c r="AM78" s="48">
        <f t="shared" si="26"/>
        <v>2.1010760073732717</v>
      </c>
    </row>
    <row r="79" spans="1:39" x14ac:dyDescent="0.25">
      <c r="A79" s="31" t="s">
        <v>94</v>
      </c>
      <c r="B79" s="19">
        <v>39850</v>
      </c>
      <c r="C79" s="12">
        <v>0.65782399999999996</v>
      </c>
      <c r="D79" s="2">
        <v>0.2</v>
      </c>
      <c r="E79" s="24">
        <v>4.0384000000000003E-2</v>
      </c>
      <c r="F79" s="19">
        <v>36577</v>
      </c>
      <c r="G79" s="12">
        <v>0.87005600000000005</v>
      </c>
      <c r="H79" s="13">
        <v>5.0263000000000002E-2</v>
      </c>
      <c r="I79" s="1">
        <v>0.185697</v>
      </c>
      <c r="J79" s="11"/>
      <c r="K79" s="12">
        <v>0</v>
      </c>
      <c r="L79" s="19"/>
      <c r="M79" s="12"/>
      <c r="N79" s="12">
        <v>0.46729100000000001</v>
      </c>
      <c r="O79" s="4"/>
      <c r="Q79" s="31">
        <f>(YEAR(B79)-YEAR(F79))*12+MONTH(B79)-MONTH(F79)</f>
        <v>108</v>
      </c>
      <c r="U79" s="4"/>
      <c r="W79" s="36">
        <f>C79-G79</f>
        <v>-0.21223200000000009</v>
      </c>
      <c r="X79" s="10">
        <f t="shared" si="27"/>
        <v>-1.9651111111111119E-3</v>
      </c>
      <c r="Y79" s="24">
        <f t="shared" si="19"/>
        <v>-2.3581333333333343E-2</v>
      </c>
      <c r="AA79" s="36"/>
      <c r="AB79" s="10"/>
      <c r="AC79" s="24"/>
      <c r="AE79" s="36"/>
      <c r="AF79" s="10"/>
      <c r="AG79" s="24"/>
      <c r="AI79" s="36"/>
      <c r="AJ79" s="10"/>
      <c r="AK79" s="24"/>
      <c r="AM79" s="48"/>
    </row>
    <row r="80" spans="1:39" x14ac:dyDescent="0.25">
      <c r="A80" s="31" t="s">
        <v>104</v>
      </c>
      <c r="B80" s="19">
        <v>39850</v>
      </c>
      <c r="C80" s="12">
        <v>9.6429200000000002</v>
      </c>
      <c r="D80" s="2">
        <v>0.9</v>
      </c>
      <c r="E80" s="24">
        <v>0.24624099999999999</v>
      </c>
      <c r="F80" s="19">
        <v>36577</v>
      </c>
      <c r="G80" s="12">
        <v>10.408004</v>
      </c>
      <c r="H80" s="13">
        <v>0.163965</v>
      </c>
      <c r="I80" s="1">
        <v>0.82123399999999869</v>
      </c>
      <c r="J80" s="11"/>
      <c r="K80" s="12">
        <v>0</v>
      </c>
      <c r="L80" s="19">
        <v>32202</v>
      </c>
      <c r="M80" s="12">
        <v>10.667331000000001</v>
      </c>
      <c r="N80" s="12">
        <v>0.780698</v>
      </c>
      <c r="O80" s="6">
        <v>4.4728410000000007</v>
      </c>
      <c r="Q80" s="31">
        <f>(YEAR(B80)-YEAR(F80))*12+MONTH(B80)-MONTH(F80)</f>
        <v>108</v>
      </c>
      <c r="T80" s="2">
        <f>(YEAR(B80)-YEAR(L80))*12+MONTH(B80)-MONTH(L80)</f>
        <v>252</v>
      </c>
      <c r="U80" s="4">
        <f t="shared" si="22"/>
        <v>144</v>
      </c>
      <c r="W80" s="36">
        <f>C80-G80</f>
        <v>-0.76508399999999988</v>
      </c>
      <c r="X80" s="10">
        <f t="shared" si="27"/>
        <v>-7.0841111111111096E-3</v>
      </c>
      <c r="Y80" s="24">
        <f t="shared" si="19"/>
        <v>-8.5009333333333312E-2</v>
      </c>
      <c r="AA80" s="36">
        <f>C80-M80</f>
        <v>-1.0244110000000006</v>
      </c>
      <c r="AB80" s="10">
        <f t="shared" ref="AB80:AB111" si="28">AA80/T80</f>
        <v>-4.0651230158730185E-3</v>
      </c>
      <c r="AC80" s="24">
        <f t="shared" ref="AC80:AC111" si="29">AB80*12</f>
        <v>-4.8781476190476222E-2</v>
      </c>
      <c r="AE80" s="36"/>
      <c r="AF80" s="10"/>
      <c r="AG80" s="24"/>
      <c r="AI80" s="36">
        <f t="shared" si="23"/>
        <v>-0.25932700000000075</v>
      </c>
      <c r="AJ80" s="10">
        <f t="shared" si="24"/>
        <v>-1.8008819444444496E-3</v>
      </c>
      <c r="AK80" s="24">
        <f t="shared" si="25"/>
        <v>-2.1610583333333395E-2</v>
      </c>
      <c r="AM80" s="48">
        <f t="shared" si="26"/>
        <v>-6.339874999999992E-2</v>
      </c>
    </row>
    <row r="81" spans="1:39" x14ac:dyDescent="0.25">
      <c r="A81" s="31" t="s">
        <v>16</v>
      </c>
      <c r="B81" s="19">
        <v>39850</v>
      </c>
      <c r="C81" s="12">
        <v>0.81812200000000002</v>
      </c>
      <c r="D81" s="2">
        <v>0.2</v>
      </c>
      <c r="E81" s="24">
        <v>6.5886E-2</v>
      </c>
      <c r="F81" s="19">
        <v>36577</v>
      </c>
      <c r="G81" s="12">
        <v>1.0530949999999999</v>
      </c>
      <c r="H81" s="13">
        <v>5.8975E-2</v>
      </c>
      <c r="I81" s="1">
        <v>0.2361359999999999</v>
      </c>
      <c r="J81" s="11">
        <v>35704</v>
      </c>
      <c r="K81" s="12">
        <v>0.99171699999999996</v>
      </c>
      <c r="L81" s="19">
        <v>32202</v>
      </c>
      <c r="M81" s="12">
        <v>1.123683</v>
      </c>
      <c r="N81" s="12">
        <v>0.52792399999999995</v>
      </c>
      <c r="O81" s="6">
        <v>1.1168399999999998</v>
      </c>
      <c r="Q81" s="31">
        <f>(YEAR(B81)-YEAR(F81))*12+MONTH(B81)-MONTH(F81)</f>
        <v>108</v>
      </c>
      <c r="R81" s="2">
        <f>(YEAR(F81)-YEAR(J81))*12+MONTH(F81)-MONTH(J81)</f>
        <v>28</v>
      </c>
      <c r="T81" s="2">
        <f>(YEAR(B81)-YEAR(L81))*12+MONTH(B81)-MONTH(L81)</f>
        <v>252</v>
      </c>
      <c r="U81" s="4">
        <f t="shared" si="22"/>
        <v>144</v>
      </c>
      <c r="W81" s="36">
        <f>C81-G81</f>
        <v>-0.23497299999999988</v>
      </c>
      <c r="X81" s="10">
        <f t="shared" si="27"/>
        <v>-2.1756759259259247E-3</v>
      </c>
      <c r="Y81" s="24">
        <f t="shared" si="19"/>
        <v>-2.6108111111111096E-2</v>
      </c>
      <c r="AA81" s="36">
        <f>C81-M81</f>
        <v>-0.30556099999999997</v>
      </c>
      <c r="AB81" s="10">
        <f t="shared" si="28"/>
        <v>-1.2125436507936507E-3</v>
      </c>
      <c r="AC81" s="24">
        <f t="shared" si="29"/>
        <v>-1.4550523809523808E-2</v>
      </c>
      <c r="AE81" s="36">
        <f>G81-K81</f>
        <v>6.1377999999999933E-2</v>
      </c>
      <c r="AF81" s="10">
        <f>AE81/R81</f>
        <v>2.192071428571426E-3</v>
      </c>
      <c r="AG81" s="24">
        <f>AF81*12</f>
        <v>2.6304857142857112E-2</v>
      </c>
      <c r="AI81" s="36">
        <f t="shared" si="23"/>
        <v>-7.0588000000000095E-2</v>
      </c>
      <c r="AJ81" s="10">
        <f t="shared" si="24"/>
        <v>-4.9019444444444512E-4</v>
      </c>
      <c r="AK81" s="24">
        <f t="shared" si="25"/>
        <v>-5.8823333333333418E-3</v>
      </c>
      <c r="AM81" s="48">
        <f t="shared" si="26"/>
        <v>-2.0225777777777752E-2</v>
      </c>
    </row>
    <row r="82" spans="1:39" x14ac:dyDescent="0.25">
      <c r="A82" s="31" t="s">
        <v>31</v>
      </c>
      <c r="B82" s="19">
        <v>39850</v>
      </c>
      <c r="C82" s="12">
        <v>22.460063999999999</v>
      </c>
      <c r="D82" s="2">
        <v>1.2</v>
      </c>
      <c r="E82" s="24">
        <v>0.109222</v>
      </c>
      <c r="F82" s="19">
        <v>36577</v>
      </c>
      <c r="G82" s="12">
        <v>22.940638</v>
      </c>
      <c r="H82" s="13">
        <v>0.16753299999999999</v>
      </c>
      <c r="I82" s="1">
        <v>1.2231869999999994</v>
      </c>
      <c r="J82" s="11">
        <v>35704</v>
      </c>
      <c r="K82" s="12">
        <v>23.690936000000001</v>
      </c>
      <c r="L82" s="19">
        <v>32202</v>
      </c>
      <c r="M82" s="12">
        <v>25.224043999999999</v>
      </c>
      <c r="N82" s="12">
        <v>1.440469</v>
      </c>
      <c r="O82" s="6">
        <v>6.2679659999999977</v>
      </c>
      <c r="Q82" s="31">
        <f>(YEAR(B82)-YEAR(F82))*12+MONTH(B82)-MONTH(F82)</f>
        <v>108</v>
      </c>
      <c r="R82" s="2">
        <f>(YEAR(F82)-YEAR(J82))*12+MONTH(F82)-MONTH(J82)</f>
        <v>28</v>
      </c>
      <c r="T82" s="2">
        <f>(YEAR(B82)-YEAR(L82))*12+MONTH(B82)-MONTH(L82)</f>
        <v>252</v>
      </c>
      <c r="U82" s="4">
        <f t="shared" si="22"/>
        <v>144</v>
      </c>
      <c r="W82" s="36">
        <f>C82-G82</f>
        <v>-0.48057400000000072</v>
      </c>
      <c r="X82" s="10">
        <f t="shared" si="27"/>
        <v>-4.4497592592592661E-3</v>
      </c>
      <c r="Y82" s="24">
        <f t="shared" si="19"/>
        <v>-5.3397111111111194E-2</v>
      </c>
      <c r="AA82" s="36">
        <f>C82-M82</f>
        <v>-2.7639800000000001</v>
      </c>
      <c r="AB82" s="10">
        <f t="shared" si="28"/>
        <v>-1.0968174603174603E-2</v>
      </c>
      <c r="AC82" s="24">
        <f t="shared" si="29"/>
        <v>-0.13161809523809523</v>
      </c>
      <c r="AE82" s="36">
        <f>G82-K82</f>
        <v>-0.7502980000000008</v>
      </c>
      <c r="AF82" s="10">
        <f>AE82/R82</f>
        <v>-2.679635714285717E-2</v>
      </c>
      <c r="AG82" s="24">
        <f>AF82*12</f>
        <v>-0.32155628571428607</v>
      </c>
      <c r="AI82" s="36">
        <f t="shared" si="23"/>
        <v>-2.2834059999999994</v>
      </c>
      <c r="AJ82" s="10">
        <f t="shared" si="24"/>
        <v>-1.5856986111111106E-2</v>
      </c>
      <c r="AK82" s="24">
        <f t="shared" si="25"/>
        <v>-0.19028383333333326</v>
      </c>
      <c r="AM82" s="48">
        <f t="shared" si="26"/>
        <v>0.13688672222222206</v>
      </c>
    </row>
    <row r="83" spans="1:39" x14ac:dyDescent="0.25">
      <c r="A83" s="31" t="s">
        <v>132</v>
      </c>
      <c r="B83" s="19">
        <v>39850</v>
      </c>
      <c r="C83" s="12">
        <v>17.316579000000001</v>
      </c>
      <c r="D83" s="2">
        <v>1.2</v>
      </c>
      <c r="E83" s="24">
        <v>0.17911199999999999</v>
      </c>
      <c r="F83" s="19">
        <v>36577</v>
      </c>
      <c r="G83" s="12">
        <v>17.467438000000001</v>
      </c>
      <c r="H83" s="13">
        <v>0.135661</v>
      </c>
      <c r="I83" s="1">
        <v>1.1580310000000011</v>
      </c>
      <c r="J83" s="11"/>
      <c r="K83" s="12">
        <v>0</v>
      </c>
      <c r="L83" s="19">
        <v>32202</v>
      </c>
      <c r="M83" s="12">
        <v>18.133320000000001</v>
      </c>
      <c r="N83" s="12">
        <v>0.85133199999999998</v>
      </c>
      <c r="O83" s="6">
        <v>6.0128510000000013</v>
      </c>
      <c r="Q83" s="31">
        <f>(YEAR(B83)-YEAR(F83))*12+MONTH(B83)-MONTH(F83)</f>
        <v>108</v>
      </c>
      <c r="T83" s="2">
        <f>(YEAR(B83)-YEAR(L83))*12+MONTH(B83)-MONTH(L83)</f>
        <v>252</v>
      </c>
      <c r="U83" s="4">
        <f t="shared" si="22"/>
        <v>144</v>
      </c>
      <c r="W83" s="36">
        <f>C83-G83</f>
        <v>-0.15085900000000052</v>
      </c>
      <c r="X83" s="10">
        <f t="shared" si="27"/>
        <v>-1.3968425925925973E-3</v>
      </c>
      <c r="Y83" s="24">
        <f t="shared" si="19"/>
        <v>-1.6762111111111169E-2</v>
      </c>
      <c r="AA83" s="36">
        <f>C83-M83</f>
        <v>-0.81674100000000038</v>
      </c>
      <c r="AB83" s="10">
        <f t="shared" si="28"/>
        <v>-3.2410357142857158E-3</v>
      </c>
      <c r="AC83" s="24">
        <f t="shared" si="29"/>
        <v>-3.8892428571428592E-2</v>
      </c>
      <c r="AE83" s="36"/>
      <c r="AF83" s="10"/>
      <c r="AG83" s="24"/>
      <c r="AI83" s="36">
        <f t="shared" si="23"/>
        <v>-0.66588199999999986</v>
      </c>
      <c r="AJ83" s="10">
        <f t="shared" si="24"/>
        <v>-4.624180555555555E-3</v>
      </c>
      <c r="AK83" s="24">
        <f t="shared" si="25"/>
        <v>-5.549016666666666E-2</v>
      </c>
      <c r="AM83" s="48">
        <f t="shared" si="26"/>
        <v>3.8728055555555488E-2</v>
      </c>
    </row>
    <row r="84" spans="1:39" x14ac:dyDescent="0.25">
      <c r="A84" s="31" t="s">
        <v>41</v>
      </c>
      <c r="B84" s="19">
        <v>39875</v>
      </c>
      <c r="C84" s="12">
        <v>92.416542000000007</v>
      </c>
      <c r="D84" s="2">
        <v>2.1</v>
      </c>
      <c r="E84" s="24">
        <v>0.42112699999999997</v>
      </c>
      <c r="F84" s="19">
        <v>36577</v>
      </c>
      <c r="G84" s="12">
        <v>96.016784000000001</v>
      </c>
      <c r="H84" s="13">
        <v>0.38345899999999999</v>
      </c>
      <c r="I84" s="1">
        <v>2.1047529999999881</v>
      </c>
      <c r="J84" s="11">
        <v>35704</v>
      </c>
      <c r="K84" s="12">
        <v>97.657003000000003</v>
      </c>
      <c r="L84" s="19">
        <v>32202</v>
      </c>
      <c r="M84" s="12">
        <v>104.498345</v>
      </c>
      <c r="N84" s="12">
        <v>2.3635570000000001</v>
      </c>
      <c r="O84" s="6">
        <v>10.48823800000001</v>
      </c>
      <c r="Q84" s="31">
        <f>(YEAR(B84)-YEAR(F84))*12+MONTH(B84)-MONTH(F84)</f>
        <v>109</v>
      </c>
      <c r="R84" s="2">
        <f>(YEAR(F84)-YEAR(J84))*12+MONTH(F84)-MONTH(J84)</f>
        <v>28</v>
      </c>
      <c r="T84" s="2">
        <f>(YEAR(B84)-YEAR(L84))*12+MONTH(B84)-MONTH(L84)</f>
        <v>253</v>
      </c>
      <c r="U84" s="4">
        <f t="shared" si="22"/>
        <v>144</v>
      </c>
      <c r="W84" s="36">
        <f>C84-G84</f>
        <v>-3.6002419999999944</v>
      </c>
      <c r="X84" s="10">
        <f t="shared" si="27"/>
        <v>-3.3029743119266E-2</v>
      </c>
      <c r="Y84" s="24">
        <f t="shared" si="19"/>
        <v>-0.396356917431192</v>
      </c>
      <c r="AA84" s="36">
        <f>C84-M84</f>
        <v>-12.081802999999994</v>
      </c>
      <c r="AB84" s="10">
        <f t="shared" si="28"/>
        <v>-4.775416205533594E-2</v>
      </c>
      <c r="AC84" s="24">
        <f t="shared" si="29"/>
        <v>-0.57304994466403125</v>
      </c>
      <c r="AE84" s="36">
        <f>G84-K84</f>
        <v>-1.6402190000000019</v>
      </c>
      <c r="AF84" s="10">
        <f>AE84/R84</f>
        <v>-5.8579250000000069E-2</v>
      </c>
      <c r="AG84" s="24">
        <f>AF84*12</f>
        <v>-0.70295100000000077</v>
      </c>
      <c r="AI84" s="36">
        <f t="shared" si="23"/>
        <v>-8.4815609999999992</v>
      </c>
      <c r="AJ84" s="10">
        <f t="shared" si="24"/>
        <v>-5.8899729166666664E-2</v>
      </c>
      <c r="AK84" s="24">
        <f t="shared" si="25"/>
        <v>-0.70679674999999997</v>
      </c>
      <c r="AM84" s="48">
        <f t="shared" si="26"/>
        <v>0.31043983256880797</v>
      </c>
    </row>
    <row r="85" spans="1:39" x14ac:dyDescent="0.25">
      <c r="A85" s="31" t="s">
        <v>86</v>
      </c>
      <c r="B85" s="19">
        <v>39875</v>
      </c>
      <c r="C85" s="12">
        <v>12.606502000000001</v>
      </c>
      <c r="D85" s="2">
        <v>1</v>
      </c>
      <c r="E85" s="24">
        <v>0.26439800000000002</v>
      </c>
      <c r="F85" s="19">
        <v>36899</v>
      </c>
      <c r="G85" s="12">
        <v>12.606502000000001</v>
      </c>
      <c r="H85" s="13">
        <v>0.26371099999999997</v>
      </c>
      <c r="I85" s="1">
        <v>0.95220699999999958</v>
      </c>
      <c r="J85" s="11"/>
      <c r="K85" s="12">
        <v>0</v>
      </c>
      <c r="L85" s="19">
        <v>32202</v>
      </c>
      <c r="M85" s="12">
        <v>13.849952</v>
      </c>
      <c r="N85" s="12">
        <v>1.4326890000000001</v>
      </c>
      <c r="O85" s="6">
        <v>4.2311440000000005</v>
      </c>
      <c r="Q85" s="31">
        <f>(YEAR(B85)-YEAR(F85))*12+MONTH(B85)-MONTH(F85)</f>
        <v>98</v>
      </c>
      <c r="T85" s="2">
        <f>(YEAR(B85)-YEAR(L85))*12+MONTH(B85)-MONTH(L85)</f>
        <v>253</v>
      </c>
      <c r="U85" s="4">
        <f t="shared" si="22"/>
        <v>155</v>
      </c>
      <c r="W85" s="36">
        <f>C85-G85</f>
        <v>0</v>
      </c>
      <c r="X85" s="10">
        <v>0</v>
      </c>
      <c r="Y85" s="24">
        <f t="shared" si="19"/>
        <v>0</v>
      </c>
      <c r="AA85" s="36">
        <f>C85-M85</f>
        <v>-1.2434499999999993</v>
      </c>
      <c r="AB85" s="10">
        <f t="shared" si="28"/>
        <v>-4.9148221343873486E-3</v>
      </c>
      <c r="AC85" s="24">
        <f t="shared" si="29"/>
        <v>-5.8977865612648186E-2</v>
      </c>
      <c r="AE85" s="36"/>
      <c r="AF85" s="10"/>
      <c r="AG85" s="24"/>
      <c r="AI85" s="36">
        <f t="shared" si="23"/>
        <v>-1.2434499999999993</v>
      </c>
      <c r="AJ85" s="10">
        <f t="shared" si="24"/>
        <v>-8.0222580645161242E-3</v>
      </c>
      <c r="AK85" s="24">
        <f t="shared" si="25"/>
        <v>-9.6267096774193484E-2</v>
      </c>
      <c r="AM85" s="48">
        <f t="shared" si="26"/>
        <v>9.6267096774193484E-2</v>
      </c>
    </row>
    <row r="86" spans="1:39" x14ac:dyDescent="0.25">
      <c r="A86" s="31" t="s">
        <v>144</v>
      </c>
      <c r="B86" s="19">
        <v>39850</v>
      </c>
      <c r="C86" s="12">
        <v>1.499835</v>
      </c>
      <c r="D86" s="2">
        <v>0.5</v>
      </c>
      <c r="E86" s="24">
        <v>1.7727E-2</v>
      </c>
      <c r="F86" s="19"/>
      <c r="G86" s="12">
        <v>0</v>
      </c>
      <c r="H86" s="13"/>
      <c r="I86" s="4"/>
      <c r="J86" s="11"/>
      <c r="K86" s="12">
        <v>0</v>
      </c>
      <c r="L86" s="19">
        <v>32202</v>
      </c>
      <c r="M86" s="12">
        <v>2.3589560000000001</v>
      </c>
      <c r="N86" s="12">
        <v>1.1015410000000001</v>
      </c>
      <c r="O86" s="6">
        <v>2.1482290000000002</v>
      </c>
      <c r="Q86" s="31"/>
      <c r="T86" s="2">
        <f>(YEAR(B86)-YEAR(L86))*12+MONTH(B86)-MONTH(L86)</f>
        <v>252</v>
      </c>
      <c r="U86" s="4"/>
      <c r="W86" s="36"/>
      <c r="X86" s="10"/>
      <c r="Y86" s="24"/>
      <c r="AA86" s="36">
        <f>C86-M86</f>
        <v>-0.85912100000000002</v>
      </c>
      <c r="AB86" s="10">
        <f t="shared" si="28"/>
        <v>-3.4092103174603173E-3</v>
      </c>
      <c r="AC86" s="24">
        <f t="shared" si="29"/>
        <v>-4.0910523809523806E-2</v>
      </c>
      <c r="AE86" s="36"/>
      <c r="AF86" s="10"/>
      <c r="AG86" s="24"/>
      <c r="AI86" s="36"/>
      <c r="AJ86" s="10"/>
      <c r="AK86" s="24"/>
      <c r="AM86" s="48"/>
    </row>
    <row r="87" spans="1:39" x14ac:dyDescent="0.25">
      <c r="A87" s="31" t="s">
        <v>82</v>
      </c>
      <c r="B87" s="19">
        <v>38724</v>
      </c>
      <c r="C87" s="12">
        <v>2.0544190000000002</v>
      </c>
      <c r="D87" s="2">
        <v>0.4</v>
      </c>
      <c r="E87" s="24">
        <v>7.2222999999999996E-2</v>
      </c>
      <c r="F87" s="19">
        <v>36577</v>
      </c>
      <c r="G87" s="12">
        <v>2.4277639999999998</v>
      </c>
      <c r="H87" s="13">
        <v>0.11813800000000001</v>
      </c>
      <c r="I87" s="1">
        <v>0.4358139999999997</v>
      </c>
      <c r="J87" s="11"/>
      <c r="K87" s="12">
        <v>0</v>
      </c>
      <c r="L87" s="19">
        <v>32202</v>
      </c>
      <c r="M87" s="12">
        <v>2.5041329999999999</v>
      </c>
      <c r="N87" s="12">
        <v>0.71582599999999996</v>
      </c>
      <c r="O87" s="6">
        <v>1.8308259999999998</v>
      </c>
      <c r="Q87" s="31">
        <f>(YEAR(B87)-YEAR(F87))*12+MONTH(B87)-MONTH(F87)</f>
        <v>71</v>
      </c>
      <c r="T87" s="2">
        <f>(YEAR(B87)-YEAR(L87))*12+MONTH(B87)-MONTH(L87)</f>
        <v>215</v>
      </c>
      <c r="U87" s="4">
        <f t="shared" si="22"/>
        <v>144</v>
      </c>
      <c r="W87" s="36">
        <f>C87-G87</f>
        <v>-0.37334499999999959</v>
      </c>
      <c r="X87" s="10">
        <f>W87/Q87</f>
        <v>-5.2583802816901348E-3</v>
      </c>
      <c r="Y87" s="24">
        <f t="shared" ref="Y87:Y118" si="30">X87*12</f>
        <v>-6.310056338028161E-2</v>
      </c>
      <c r="AA87" s="36">
        <f>C87-M87</f>
        <v>-0.44971399999999973</v>
      </c>
      <c r="AB87" s="10">
        <f t="shared" si="28"/>
        <v>-2.0916930232558126E-3</v>
      </c>
      <c r="AC87" s="24">
        <f t="shared" si="29"/>
        <v>-2.5100316279069751E-2</v>
      </c>
      <c r="AE87" s="36"/>
      <c r="AF87" s="10"/>
      <c r="AG87" s="24"/>
      <c r="AI87" s="36">
        <f t="shared" si="23"/>
        <v>-7.6369000000000131E-2</v>
      </c>
      <c r="AJ87" s="10">
        <f t="shared" si="24"/>
        <v>-5.3034027777777866E-4</v>
      </c>
      <c r="AK87" s="24">
        <f t="shared" si="25"/>
        <v>-6.364083333333344E-3</v>
      </c>
      <c r="AM87" s="48">
        <f t="shared" si="26"/>
        <v>-5.6736480046948264E-2</v>
      </c>
    </row>
    <row r="88" spans="1:39" x14ac:dyDescent="0.25">
      <c r="A88" s="31" t="s">
        <v>81</v>
      </c>
      <c r="B88" s="19">
        <v>38724</v>
      </c>
      <c r="C88" s="12">
        <v>6.5625400000000003</v>
      </c>
      <c r="D88" s="2">
        <v>0.6</v>
      </c>
      <c r="E88" s="24">
        <v>6.0482000000000001E-2</v>
      </c>
      <c r="F88" s="19">
        <v>36577</v>
      </c>
      <c r="G88" s="12">
        <v>6.6671870000000002</v>
      </c>
      <c r="H88" s="13">
        <v>8.5153000000000006E-2</v>
      </c>
      <c r="I88" s="1">
        <v>0.57012599999999924</v>
      </c>
      <c r="J88" s="11"/>
      <c r="K88" s="12">
        <v>0</v>
      </c>
      <c r="L88" s="19">
        <v>32202</v>
      </c>
      <c r="M88" s="12">
        <v>7.016127</v>
      </c>
      <c r="N88" s="12">
        <v>0.57667199999999996</v>
      </c>
      <c r="O88" s="6">
        <v>2.6792140000000009</v>
      </c>
      <c r="Q88" s="31">
        <f>(YEAR(B88)-YEAR(F88))*12+MONTH(B88)-MONTH(F88)</f>
        <v>71</v>
      </c>
      <c r="T88" s="2">
        <f>(YEAR(B88)-YEAR(L88))*12+MONTH(B88)-MONTH(L88)</f>
        <v>215</v>
      </c>
      <c r="U88" s="4">
        <f t="shared" si="22"/>
        <v>144</v>
      </c>
      <c r="W88" s="36">
        <f>C88-G88</f>
        <v>-0.10464699999999993</v>
      </c>
      <c r="X88" s="10">
        <f>W88/Q88</f>
        <v>-1.4739014084507033E-3</v>
      </c>
      <c r="Y88" s="24">
        <f t="shared" si="30"/>
        <v>-1.7686816901408439E-2</v>
      </c>
      <c r="AA88" s="36">
        <f>C88-M88</f>
        <v>-0.45358699999999974</v>
      </c>
      <c r="AB88" s="10">
        <f t="shared" si="28"/>
        <v>-2.1097069767441849E-3</v>
      </c>
      <c r="AC88" s="24">
        <f t="shared" si="29"/>
        <v>-2.5316483720930219E-2</v>
      </c>
      <c r="AE88" s="36"/>
      <c r="AF88" s="10"/>
      <c r="AG88" s="24"/>
      <c r="AI88" s="36">
        <f t="shared" si="23"/>
        <v>-0.34893999999999981</v>
      </c>
      <c r="AJ88" s="10">
        <f t="shared" si="24"/>
        <v>-2.4231944444444431E-3</v>
      </c>
      <c r="AK88" s="24">
        <f t="shared" si="25"/>
        <v>-2.9078333333333317E-2</v>
      </c>
      <c r="AM88" s="48">
        <f t="shared" si="26"/>
        <v>1.1391516431924879E-2</v>
      </c>
    </row>
    <row r="89" spans="1:39" x14ac:dyDescent="0.25">
      <c r="A89" s="31" t="s">
        <v>15</v>
      </c>
      <c r="B89" s="19">
        <v>38724</v>
      </c>
      <c r="C89" s="12">
        <v>11.369023</v>
      </c>
      <c r="D89" s="2">
        <v>0.9</v>
      </c>
      <c r="E89" s="24">
        <v>0.206152</v>
      </c>
      <c r="F89" s="19">
        <v>36577</v>
      </c>
      <c r="G89" s="12">
        <v>11.846</v>
      </c>
      <c r="H89" s="13">
        <v>0.25112000000000001</v>
      </c>
      <c r="I89" s="1">
        <v>0.93634899999999988</v>
      </c>
      <c r="J89" s="11">
        <v>35704</v>
      </c>
      <c r="K89" s="12">
        <v>12.303137</v>
      </c>
      <c r="L89" s="19">
        <v>32202</v>
      </c>
      <c r="M89" s="12">
        <v>12.926447</v>
      </c>
      <c r="N89" s="12">
        <v>1.4287049999999999</v>
      </c>
      <c r="O89" s="6">
        <v>4.1899680000000004</v>
      </c>
      <c r="Q89" s="31">
        <f>(YEAR(B89)-YEAR(F89))*12+MONTH(B89)-MONTH(F89)</f>
        <v>71</v>
      </c>
      <c r="R89" s="2">
        <f>(YEAR(F89)-YEAR(J89))*12+MONTH(F89)-MONTH(J89)</f>
        <v>28</v>
      </c>
      <c r="T89" s="2">
        <f>(YEAR(B89)-YEAR(L89))*12+MONTH(B89)-MONTH(L89)</f>
        <v>215</v>
      </c>
      <c r="U89" s="4">
        <f t="shared" si="22"/>
        <v>144</v>
      </c>
      <c r="W89" s="36">
        <f>C89-G89</f>
        <v>-0.47697699999999976</v>
      </c>
      <c r="X89" s="10">
        <f>W89/Q89</f>
        <v>-6.7179859154929541E-3</v>
      </c>
      <c r="Y89" s="24">
        <f t="shared" si="30"/>
        <v>-8.0615830985915446E-2</v>
      </c>
      <c r="AA89" s="36">
        <f>C89-M89</f>
        <v>-1.5574239999999993</v>
      </c>
      <c r="AB89" s="10">
        <f t="shared" si="28"/>
        <v>-7.2438325581395315E-3</v>
      </c>
      <c r="AC89" s="24">
        <f t="shared" si="29"/>
        <v>-8.6925990697674371E-2</v>
      </c>
      <c r="AE89" s="36">
        <f>G89-K89</f>
        <v>-0.45713699999999946</v>
      </c>
      <c r="AF89" s="10">
        <f>AE89/R89</f>
        <v>-1.6326321428571409E-2</v>
      </c>
      <c r="AG89" s="24">
        <f>AF89*12</f>
        <v>-0.19591585714285692</v>
      </c>
      <c r="AI89" s="36">
        <f t="shared" si="23"/>
        <v>-1.0804469999999995</v>
      </c>
      <c r="AJ89" s="10">
        <f t="shared" si="24"/>
        <v>-7.5031041666666631E-3</v>
      </c>
      <c r="AK89" s="24">
        <f t="shared" si="25"/>
        <v>-9.0037249999999958E-2</v>
      </c>
      <c r="AM89" s="48">
        <f t="shared" si="26"/>
        <v>9.4214190140845117E-3</v>
      </c>
    </row>
    <row r="90" spans="1:39" x14ac:dyDescent="0.25">
      <c r="A90" s="31" t="s">
        <v>80</v>
      </c>
      <c r="B90" s="19">
        <v>38724</v>
      </c>
      <c r="C90" s="12">
        <v>10.247671</v>
      </c>
      <c r="D90" s="2">
        <v>0.9</v>
      </c>
      <c r="E90" s="24">
        <v>6.5671999999999994E-2</v>
      </c>
      <c r="F90" s="19">
        <v>36577</v>
      </c>
      <c r="G90" s="12">
        <v>10.604780999999999</v>
      </c>
      <c r="H90" s="13">
        <v>8.8354000000000002E-2</v>
      </c>
      <c r="I90" s="1">
        <v>0.87657399999999974</v>
      </c>
      <c r="J90" s="11"/>
      <c r="K90" s="12">
        <v>0</v>
      </c>
      <c r="L90" s="19">
        <v>32202</v>
      </c>
      <c r="M90" s="12">
        <v>11.865676000000001</v>
      </c>
      <c r="N90" s="12">
        <v>1.038505</v>
      </c>
      <c r="O90" s="6">
        <v>4.3578709999999994</v>
      </c>
      <c r="Q90" s="31">
        <f>(YEAR(B90)-YEAR(F90))*12+MONTH(B90)-MONTH(F90)</f>
        <v>71</v>
      </c>
      <c r="T90" s="2">
        <f>(YEAR(B90)-YEAR(L90))*12+MONTH(B90)-MONTH(L90)</f>
        <v>215</v>
      </c>
      <c r="U90" s="4">
        <f t="shared" si="22"/>
        <v>144</v>
      </c>
      <c r="W90" s="36">
        <f>C90-G90</f>
        <v>-0.35710999999999871</v>
      </c>
      <c r="X90" s="10">
        <f>W90/Q90</f>
        <v>-5.0297183098591365E-3</v>
      </c>
      <c r="Y90" s="24">
        <f t="shared" si="30"/>
        <v>-6.0356619718309634E-2</v>
      </c>
      <c r="AA90" s="36">
        <f>C90-M90</f>
        <v>-1.6180050000000001</v>
      </c>
      <c r="AB90" s="10">
        <f t="shared" si="28"/>
        <v>-7.5256046511627912E-3</v>
      </c>
      <c r="AC90" s="24">
        <f t="shared" si="29"/>
        <v>-9.0307255813953491E-2</v>
      </c>
      <c r="AE90" s="36"/>
      <c r="AF90" s="10"/>
      <c r="AG90" s="24"/>
      <c r="AI90" s="36">
        <f t="shared" si="23"/>
        <v>-1.2608950000000014</v>
      </c>
      <c r="AJ90" s="10">
        <f t="shared" si="24"/>
        <v>-8.7562152777777881E-3</v>
      </c>
      <c r="AK90" s="24">
        <f t="shared" si="25"/>
        <v>-0.10507458333333346</v>
      </c>
      <c r="AM90" s="48">
        <f t="shared" si="26"/>
        <v>4.4717963615023823E-2</v>
      </c>
    </row>
    <row r="91" spans="1:39" x14ac:dyDescent="0.25">
      <c r="A91" s="31" t="s">
        <v>30</v>
      </c>
      <c r="B91" s="19">
        <v>39875</v>
      </c>
      <c r="C91" s="12">
        <v>179.77025399999999</v>
      </c>
      <c r="D91" s="2">
        <v>4.0999999999999996</v>
      </c>
      <c r="E91" s="24">
        <v>0.359595</v>
      </c>
      <c r="F91" s="19">
        <v>36899</v>
      </c>
      <c r="G91" s="12">
        <v>183.697981</v>
      </c>
      <c r="H91" s="13">
        <v>0.34015000000000001</v>
      </c>
      <c r="I91" s="1">
        <v>4.0732909999999833</v>
      </c>
      <c r="J91" s="11">
        <v>35704</v>
      </c>
      <c r="K91" s="12">
        <v>185.42836800000001</v>
      </c>
      <c r="L91" s="19">
        <v>32202</v>
      </c>
      <c r="M91" s="12">
        <v>190.544994</v>
      </c>
      <c r="N91" s="12">
        <v>1.5600590000000001</v>
      </c>
      <c r="O91" s="6">
        <v>19.825411000000003</v>
      </c>
      <c r="Q91" s="31">
        <f>(YEAR(B91)-YEAR(F91))*12+MONTH(B91)-MONTH(F91)</f>
        <v>98</v>
      </c>
      <c r="R91" s="2">
        <f>(YEAR(F91)-YEAR(J91))*12+MONTH(F91)-MONTH(J91)</f>
        <v>39</v>
      </c>
      <c r="T91" s="2">
        <f>(YEAR(B91)-YEAR(L91))*12+MONTH(B91)-MONTH(L91)</f>
        <v>253</v>
      </c>
      <c r="U91" s="4">
        <f t="shared" si="22"/>
        <v>155</v>
      </c>
      <c r="W91" s="36">
        <f>C91-G91</f>
        <v>-3.9277270000000044</v>
      </c>
      <c r="X91" s="10">
        <f>W91/Q91</f>
        <v>-4.0078846938775559E-2</v>
      </c>
      <c r="Y91" s="24">
        <f t="shared" si="30"/>
        <v>-0.4809461632653067</v>
      </c>
      <c r="AA91" s="36">
        <f>C91-M91</f>
        <v>-10.774740000000008</v>
      </c>
      <c r="AB91" s="10">
        <f t="shared" si="28"/>
        <v>-4.2587905138339953E-2</v>
      </c>
      <c r="AC91" s="24">
        <f t="shared" si="29"/>
        <v>-0.51105486166007941</v>
      </c>
      <c r="AE91" s="36">
        <f>G91-K91</f>
        <v>-1.7303870000000074</v>
      </c>
      <c r="AF91" s="10">
        <f>AE91/R91</f>
        <v>-4.4368897435897628E-2</v>
      </c>
      <c r="AG91" s="24">
        <f>AF91*12</f>
        <v>-0.53242676923077159</v>
      </c>
      <c r="AI91" s="36">
        <f t="shared" si="23"/>
        <v>-6.847013000000004</v>
      </c>
      <c r="AJ91" s="10">
        <f t="shared" si="24"/>
        <v>-4.4174277419354861E-2</v>
      </c>
      <c r="AK91" s="24">
        <f t="shared" si="25"/>
        <v>-0.53009132903225831</v>
      </c>
      <c r="AM91" s="48">
        <f t="shared" si="26"/>
        <v>4.9145165766951604E-2</v>
      </c>
    </row>
    <row r="92" spans="1:39" x14ac:dyDescent="0.25">
      <c r="A92" s="31" t="s">
        <v>79</v>
      </c>
      <c r="B92" s="19">
        <v>39875</v>
      </c>
      <c r="C92" s="12">
        <v>7.7146990000000004</v>
      </c>
      <c r="D92" s="2">
        <v>0.9</v>
      </c>
      <c r="E92" s="24">
        <v>3.2150999999999999E-2</v>
      </c>
      <c r="F92" s="19">
        <v>36899</v>
      </c>
      <c r="G92" s="12">
        <v>7.7146990000000004</v>
      </c>
      <c r="H92" s="13">
        <v>6.1845999999999998E-2</v>
      </c>
      <c r="I92" s="1">
        <v>0.91258000000000017</v>
      </c>
      <c r="J92" s="11"/>
      <c r="K92" s="12">
        <v>0</v>
      </c>
      <c r="L92" s="19">
        <v>32202</v>
      </c>
      <c r="M92" s="12">
        <v>7.7146990000000004</v>
      </c>
      <c r="N92" s="12">
        <v>1.215006</v>
      </c>
      <c r="O92" s="6">
        <v>4.5576610000000004</v>
      </c>
      <c r="Q92" s="31">
        <f>(YEAR(B92)-YEAR(F92))*12+MONTH(B92)-MONTH(F92)</f>
        <v>98</v>
      </c>
      <c r="T92" s="2">
        <f>(YEAR(B92)-YEAR(L92))*12+MONTH(B92)-MONTH(L92)</f>
        <v>253</v>
      </c>
      <c r="U92" s="4">
        <f t="shared" si="22"/>
        <v>155</v>
      </c>
      <c r="W92" s="36">
        <f>C92-G92</f>
        <v>0</v>
      </c>
      <c r="X92" s="10">
        <v>0</v>
      </c>
      <c r="Y92" s="24">
        <f t="shared" si="30"/>
        <v>0</v>
      </c>
      <c r="AA92" s="36">
        <f>C92-M92</f>
        <v>0</v>
      </c>
      <c r="AB92" s="10">
        <f t="shared" si="28"/>
        <v>0</v>
      </c>
      <c r="AC92" s="24">
        <f t="shared" si="29"/>
        <v>0</v>
      </c>
      <c r="AE92" s="36"/>
      <c r="AF92" s="10"/>
      <c r="AG92" s="24"/>
      <c r="AI92" s="36">
        <f t="shared" si="23"/>
        <v>0</v>
      </c>
      <c r="AJ92" s="10">
        <f t="shared" si="24"/>
        <v>0</v>
      </c>
      <c r="AK92" s="24">
        <f t="shared" si="25"/>
        <v>0</v>
      </c>
      <c r="AM92" s="48">
        <f t="shared" si="26"/>
        <v>0</v>
      </c>
    </row>
    <row r="93" spans="1:39" x14ac:dyDescent="0.25">
      <c r="A93" s="31" t="s">
        <v>14</v>
      </c>
      <c r="B93" s="19">
        <v>39875</v>
      </c>
      <c r="C93" s="12">
        <v>26.669972999999999</v>
      </c>
      <c r="D93" s="2">
        <v>1.1000000000000001</v>
      </c>
      <c r="E93" s="24">
        <v>0.18029800000000001</v>
      </c>
      <c r="F93" s="19">
        <v>37160</v>
      </c>
      <c r="G93" s="12">
        <v>27.648109000000002</v>
      </c>
      <c r="H93" s="13">
        <v>0.21424000000000001</v>
      </c>
      <c r="I93" s="1">
        <v>1.149084000000002</v>
      </c>
      <c r="J93" s="11">
        <v>35704</v>
      </c>
      <c r="K93" s="12">
        <v>28.869292999999999</v>
      </c>
      <c r="L93" s="19">
        <v>32202</v>
      </c>
      <c r="M93" s="12">
        <v>29.167888999999999</v>
      </c>
      <c r="N93" s="12">
        <v>1.5981730000000001</v>
      </c>
      <c r="O93" s="6">
        <v>5.9371169999999971</v>
      </c>
      <c r="Q93" s="31">
        <f>(YEAR(B93)-YEAR(F93))*12+MONTH(B93)-MONTH(F93)</f>
        <v>90</v>
      </c>
      <c r="R93" s="2">
        <f>(YEAR(F93)-YEAR(J93))*12+MONTH(F93)-MONTH(J93)</f>
        <v>47</v>
      </c>
      <c r="T93" s="2">
        <f>(YEAR(B93)-YEAR(L93))*12+MONTH(B93)-MONTH(L93)</f>
        <v>253</v>
      </c>
      <c r="U93" s="4">
        <f t="shared" si="22"/>
        <v>163</v>
      </c>
      <c r="W93" s="36">
        <f>C93-G93</f>
        <v>-0.97813600000000278</v>
      </c>
      <c r="X93" s="10">
        <f>W93/Q93</f>
        <v>-1.0868177777777809E-2</v>
      </c>
      <c r="Y93" s="24">
        <f t="shared" si="30"/>
        <v>-0.13041813333333371</v>
      </c>
      <c r="AA93" s="36">
        <f>C93-M93</f>
        <v>-2.497916</v>
      </c>
      <c r="AB93" s="10">
        <f t="shared" si="28"/>
        <v>-9.8731857707509887E-3</v>
      </c>
      <c r="AC93" s="24">
        <f t="shared" si="29"/>
        <v>-0.11847822924901186</v>
      </c>
      <c r="AE93" s="36">
        <f>G93-K93</f>
        <v>-1.2211839999999974</v>
      </c>
      <c r="AF93" s="10">
        <f>AE93/R93</f>
        <v>-2.5982638297872285E-2</v>
      </c>
      <c r="AG93" s="24">
        <f>AF93*12</f>
        <v>-0.31179165957446742</v>
      </c>
      <c r="AI93" s="36">
        <f t="shared" si="23"/>
        <v>-1.5197799999999972</v>
      </c>
      <c r="AJ93" s="10">
        <f t="shared" si="24"/>
        <v>-9.3238036809815787E-3</v>
      </c>
      <c r="AK93" s="24">
        <f t="shared" si="25"/>
        <v>-0.11188564417177894</v>
      </c>
      <c r="AM93" s="48">
        <f t="shared" si="26"/>
        <v>-1.8532489161554769E-2</v>
      </c>
    </row>
    <row r="94" spans="1:39" x14ac:dyDescent="0.25">
      <c r="A94" s="31" t="s">
        <v>102</v>
      </c>
      <c r="B94" s="19">
        <v>39875</v>
      </c>
      <c r="C94" s="12">
        <v>17.577566999999998</v>
      </c>
      <c r="D94" s="2">
        <v>1.3</v>
      </c>
      <c r="E94" s="24">
        <v>0.210312</v>
      </c>
      <c r="F94" s="19">
        <v>36899</v>
      </c>
      <c r="G94" s="12">
        <v>18.300037</v>
      </c>
      <c r="H94" s="13">
        <v>0.17651800000000001</v>
      </c>
      <c r="I94" s="1">
        <v>1.2949340000000014</v>
      </c>
      <c r="J94" s="11"/>
      <c r="K94" s="12">
        <v>0</v>
      </c>
      <c r="L94" s="19">
        <v>32202</v>
      </c>
      <c r="M94" s="12">
        <v>18.795280000000002</v>
      </c>
      <c r="N94" s="12">
        <v>1.6124940000000001</v>
      </c>
      <c r="O94" s="6">
        <v>6.4383809999999997</v>
      </c>
      <c r="Q94" s="31">
        <f>(YEAR(B94)-YEAR(F94))*12+MONTH(B94)-MONTH(F94)</f>
        <v>98</v>
      </c>
      <c r="T94" s="2">
        <f>(YEAR(B94)-YEAR(L94))*12+MONTH(B94)-MONTH(L94)</f>
        <v>253</v>
      </c>
      <c r="U94" s="4">
        <f t="shared" si="22"/>
        <v>155</v>
      </c>
      <c r="W94" s="36">
        <f>C94-G94</f>
        <v>-0.72247000000000128</v>
      </c>
      <c r="X94" s="10">
        <f>W94/Q94</f>
        <v>-7.3721428571428705E-3</v>
      </c>
      <c r="Y94" s="24">
        <f t="shared" si="30"/>
        <v>-8.8465714285714453E-2</v>
      </c>
      <c r="AA94" s="36">
        <f>C94-M94</f>
        <v>-1.2177130000000034</v>
      </c>
      <c r="AB94" s="10">
        <f t="shared" si="28"/>
        <v>-4.8130948616600926E-3</v>
      </c>
      <c r="AC94" s="24">
        <f t="shared" si="29"/>
        <v>-5.7757138339921112E-2</v>
      </c>
      <c r="AE94" s="36"/>
      <c r="AF94" s="10"/>
      <c r="AG94" s="24"/>
      <c r="AI94" s="36">
        <f t="shared" si="23"/>
        <v>-0.4952430000000021</v>
      </c>
      <c r="AJ94" s="10">
        <f t="shared" si="24"/>
        <v>-3.1951161290322714E-3</v>
      </c>
      <c r="AK94" s="24">
        <f t="shared" si="25"/>
        <v>-3.8341393548387254E-2</v>
      </c>
      <c r="AM94" s="48">
        <f t="shared" si="26"/>
        <v>-5.0124320737327199E-2</v>
      </c>
    </row>
    <row r="95" spans="1:39" x14ac:dyDescent="0.25">
      <c r="A95" s="31" t="s">
        <v>103</v>
      </c>
      <c r="B95" s="19">
        <v>39875</v>
      </c>
      <c r="C95" s="12">
        <v>3.7199909999999998</v>
      </c>
      <c r="D95" s="2">
        <v>0.6</v>
      </c>
      <c r="E95" s="24">
        <v>0.14551</v>
      </c>
      <c r="F95" s="19">
        <v>36899</v>
      </c>
      <c r="G95" s="12">
        <v>3.7629760000000001</v>
      </c>
      <c r="H95" s="13">
        <v>0.17877399999999999</v>
      </c>
      <c r="I95" s="1">
        <v>0.57393899999999975</v>
      </c>
      <c r="J95" s="11"/>
      <c r="K95" s="12">
        <v>0</v>
      </c>
      <c r="L95" s="19">
        <v>32202</v>
      </c>
      <c r="M95" s="12">
        <v>3.8057859999999999</v>
      </c>
      <c r="N95" s="12"/>
      <c r="O95" s="6">
        <v>2.8727780000000003</v>
      </c>
      <c r="Q95" s="31">
        <f>(YEAR(B95)-YEAR(F95))*12+MONTH(B95)-MONTH(F95)</f>
        <v>98</v>
      </c>
      <c r="T95" s="2">
        <f>(YEAR(B95)-YEAR(L95))*12+MONTH(B95)-MONTH(L95)</f>
        <v>253</v>
      </c>
      <c r="U95" s="4">
        <f t="shared" si="22"/>
        <v>155</v>
      </c>
      <c r="W95" s="36">
        <f>C95-G95</f>
        <v>-4.2985000000000273E-2</v>
      </c>
      <c r="X95" s="10">
        <f>W95/Q95</f>
        <v>-4.3862244897959461E-4</v>
      </c>
      <c r="Y95" s="24">
        <f t="shared" si="30"/>
        <v>-5.2634693877551351E-3</v>
      </c>
      <c r="AA95" s="36">
        <f>C95-M95</f>
        <v>-8.5795000000000066E-2</v>
      </c>
      <c r="AB95" s="10">
        <f t="shared" si="28"/>
        <v>-3.3911067193675916E-4</v>
      </c>
      <c r="AC95" s="24">
        <f t="shared" si="29"/>
        <v>-4.0693280632411099E-3</v>
      </c>
      <c r="AE95" s="36"/>
      <c r="AF95" s="10"/>
      <c r="AG95" s="24"/>
      <c r="AI95" s="36">
        <f t="shared" si="23"/>
        <v>-4.2809999999999793E-2</v>
      </c>
      <c r="AJ95" s="10">
        <f t="shared" si="24"/>
        <v>-2.7619354838709543E-4</v>
      </c>
      <c r="AK95" s="24">
        <f t="shared" si="25"/>
        <v>-3.3143225806451454E-3</v>
      </c>
      <c r="AM95" s="48">
        <f t="shared" si="26"/>
        <v>-1.9491468071099896E-3</v>
      </c>
    </row>
    <row r="96" spans="1:39" x14ac:dyDescent="0.25">
      <c r="A96" s="31" t="s">
        <v>120</v>
      </c>
      <c r="B96" s="19">
        <v>39875</v>
      </c>
      <c r="C96" s="12">
        <v>13.506211</v>
      </c>
      <c r="D96" s="2">
        <v>0.8</v>
      </c>
      <c r="E96" s="24">
        <v>7.9681000000000002E-2</v>
      </c>
      <c r="F96" s="19">
        <v>36899</v>
      </c>
      <c r="G96" s="12">
        <v>14.077677</v>
      </c>
      <c r="H96" s="13">
        <v>9.3185000000000004E-2</v>
      </c>
      <c r="I96" s="1">
        <v>0.78259399999999957</v>
      </c>
      <c r="J96" s="11"/>
      <c r="K96" s="12">
        <v>0</v>
      </c>
      <c r="L96" s="19">
        <v>32202</v>
      </c>
      <c r="M96" s="12">
        <v>14.932638000000001</v>
      </c>
      <c r="N96" s="12">
        <v>1.1388180000000001</v>
      </c>
      <c r="O96" s="6">
        <v>4.0975770000000011</v>
      </c>
      <c r="Q96" s="31">
        <f>(YEAR(B96)-YEAR(F96))*12+MONTH(B96)-MONTH(F96)</f>
        <v>98</v>
      </c>
      <c r="T96" s="2">
        <f>(YEAR(B96)-YEAR(L96))*12+MONTH(B96)-MONTH(L96)</f>
        <v>253</v>
      </c>
      <c r="U96" s="4">
        <f t="shared" si="22"/>
        <v>155</v>
      </c>
      <c r="W96" s="36">
        <f>C96-G96</f>
        <v>-0.57146599999999914</v>
      </c>
      <c r="X96" s="10">
        <f>W96/Q96</f>
        <v>-5.8312857142857055E-3</v>
      </c>
      <c r="Y96" s="24">
        <f t="shared" si="30"/>
        <v>-6.9975428571428466E-2</v>
      </c>
      <c r="AA96" s="36">
        <f>C96-M96</f>
        <v>-1.4264270000000003</v>
      </c>
      <c r="AB96" s="10">
        <f t="shared" si="28"/>
        <v>-5.6380513833992106E-3</v>
      </c>
      <c r="AC96" s="24">
        <f t="shared" si="29"/>
        <v>-6.7656616600790531E-2</v>
      </c>
      <c r="AE96" s="36"/>
      <c r="AF96" s="10"/>
      <c r="AG96" s="24"/>
      <c r="AI96" s="36">
        <f t="shared" si="23"/>
        <v>-0.85496100000000119</v>
      </c>
      <c r="AJ96" s="10">
        <f t="shared" si="24"/>
        <v>-5.5158774193548466E-3</v>
      </c>
      <c r="AK96" s="24">
        <f t="shared" si="25"/>
        <v>-6.6190529032258166E-2</v>
      </c>
      <c r="AM96" s="48">
        <f t="shared" si="26"/>
        <v>-3.7848995391703E-3</v>
      </c>
    </row>
    <row r="97" spans="1:39" x14ac:dyDescent="0.25">
      <c r="A97" s="31" t="s">
        <v>121</v>
      </c>
      <c r="B97" s="19">
        <v>39875</v>
      </c>
      <c r="C97" s="12">
        <v>2.4087329999999998</v>
      </c>
      <c r="D97" s="2">
        <v>0.4</v>
      </c>
      <c r="E97" s="24">
        <v>0.18463499999999999</v>
      </c>
      <c r="F97" s="19">
        <v>36899</v>
      </c>
      <c r="G97" s="12">
        <v>2.4087329999999998</v>
      </c>
      <c r="H97" s="13">
        <v>0.159215</v>
      </c>
      <c r="I97" s="1">
        <v>0.43638699999999986</v>
      </c>
      <c r="J97" s="11"/>
      <c r="K97" s="12">
        <v>0</v>
      </c>
      <c r="L97" s="19">
        <v>32202</v>
      </c>
      <c r="M97" s="12">
        <v>2.4472290000000001</v>
      </c>
      <c r="N97" s="12">
        <v>0.97002299999999997</v>
      </c>
      <c r="O97" s="6">
        <v>2.1516630000000001</v>
      </c>
      <c r="Q97" s="31">
        <f>(YEAR(B97)-YEAR(F97))*12+MONTH(B97)-MONTH(F97)</f>
        <v>98</v>
      </c>
      <c r="T97" s="2">
        <f>(YEAR(B97)-YEAR(L97))*12+MONTH(B97)-MONTH(L97)</f>
        <v>253</v>
      </c>
      <c r="U97" s="4">
        <f t="shared" si="22"/>
        <v>155</v>
      </c>
      <c r="W97" s="36">
        <f>C97-G97</f>
        <v>0</v>
      </c>
      <c r="X97" s="10"/>
      <c r="Y97" s="24">
        <f t="shared" si="30"/>
        <v>0</v>
      </c>
      <c r="AA97" s="36">
        <f>C97-M97</f>
        <v>-3.8496000000000308E-2</v>
      </c>
      <c r="AB97" s="10">
        <f t="shared" si="28"/>
        <v>-1.5215810276679963E-4</v>
      </c>
      <c r="AC97" s="24">
        <f t="shared" si="29"/>
        <v>-1.8258972332015956E-3</v>
      </c>
      <c r="AE97" s="36"/>
      <c r="AF97" s="10"/>
      <c r="AG97" s="24"/>
      <c r="AI97" s="36">
        <f t="shared" si="23"/>
        <v>-3.8496000000000308E-2</v>
      </c>
      <c r="AJ97" s="10">
        <f t="shared" si="24"/>
        <v>-2.4836129032258265E-4</v>
      </c>
      <c r="AK97" s="24">
        <f t="shared" si="25"/>
        <v>-2.9803354838709916E-3</v>
      </c>
      <c r="AM97" s="48">
        <f t="shared" si="26"/>
        <v>2.9803354838709916E-3</v>
      </c>
    </row>
    <row r="98" spans="1:39" x14ac:dyDescent="0.25">
      <c r="A98" s="31" t="s">
        <v>92</v>
      </c>
      <c r="B98" s="19">
        <v>39875</v>
      </c>
      <c r="C98" s="12">
        <v>0.56457500000000005</v>
      </c>
      <c r="D98" s="2">
        <v>0.1</v>
      </c>
      <c r="E98" s="24">
        <v>1.5063E-2</v>
      </c>
      <c r="F98" s="19">
        <v>36899</v>
      </c>
      <c r="G98" s="12">
        <v>0.56457500000000005</v>
      </c>
      <c r="H98" s="13">
        <v>1.5063E-2</v>
      </c>
      <c r="I98" s="1">
        <v>0.14069199999999998</v>
      </c>
      <c r="J98" s="11"/>
      <c r="K98" s="12">
        <v>0</v>
      </c>
      <c r="L98" s="19">
        <v>32202</v>
      </c>
      <c r="M98" s="12">
        <v>0.56457500000000005</v>
      </c>
      <c r="N98" s="12">
        <v>0.36483599999999999</v>
      </c>
      <c r="O98" s="6">
        <v>0.70126599999999994</v>
      </c>
      <c r="Q98" s="31">
        <f>(YEAR(B98)-YEAR(F98))*12+MONTH(B98)-MONTH(F98)</f>
        <v>98</v>
      </c>
      <c r="T98" s="2">
        <f>(YEAR(B98)-YEAR(L98))*12+MONTH(B98)-MONTH(L98)</f>
        <v>253</v>
      </c>
      <c r="U98" s="4">
        <f t="shared" si="22"/>
        <v>155</v>
      </c>
      <c r="W98" s="36">
        <f>C98-G98</f>
        <v>0</v>
      </c>
      <c r="X98" s="10">
        <v>0</v>
      </c>
      <c r="Y98" s="24">
        <f t="shared" si="30"/>
        <v>0</v>
      </c>
      <c r="AA98" s="36">
        <f>C98-M98</f>
        <v>0</v>
      </c>
      <c r="AB98" s="10">
        <f t="shared" si="28"/>
        <v>0</v>
      </c>
      <c r="AC98" s="24">
        <f t="shared" si="29"/>
        <v>0</v>
      </c>
      <c r="AE98" s="36"/>
      <c r="AF98" s="10"/>
      <c r="AG98" s="24"/>
      <c r="AI98" s="36">
        <f t="shared" si="23"/>
        <v>0</v>
      </c>
      <c r="AJ98" s="10">
        <f t="shared" si="24"/>
        <v>0</v>
      </c>
      <c r="AK98" s="24">
        <f t="shared" si="25"/>
        <v>0</v>
      </c>
      <c r="AM98" s="48">
        <f t="shared" si="26"/>
        <v>0</v>
      </c>
    </row>
    <row r="99" spans="1:39" x14ac:dyDescent="0.25">
      <c r="A99" s="31" t="s">
        <v>40</v>
      </c>
      <c r="B99" s="19">
        <v>39875</v>
      </c>
      <c r="C99" s="12">
        <v>6.4317190000000002</v>
      </c>
      <c r="D99" s="2">
        <v>0.6</v>
      </c>
      <c r="E99" s="24">
        <v>7.0501999999999995E-2</v>
      </c>
      <c r="F99" s="19">
        <v>36899</v>
      </c>
      <c r="G99" s="12">
        <v>7.2246269999999999</v>
      </c>
      <c r="H99" s="13">
        <v>0.108589</v>
      </c>
      <c r="I99" s="1">
        <v>0.67674700000000065</v>
      </c>
      <c r="J99" s="11">
        <v>35704</v>
      </c>
      <c r="K99" s="12">
        <v>7.8750099999999996</v>
      </c>
      <c r="L99" s="19">
        <v>32202</v>
      </c>
      <c r="M99" s="12">
        <v>8.1303619999999999</v>
      </c>
      <c r="N99" s="12">
        <v>1.2151590000000001</v>
      </c>
      <c r="O99" s="6">
        <v>3.6702629999999994</v>
      </c>
      <c r="Q99" s="31">
        <f>(YEAR(B99)-YEAR(F99))*12+MONTH(B99)-MONTH(F99)</f>
        <v>98</v>
      </c>
      <c r="R99" s="2">
        <f>(YEAR(F99)-YEAR(J99))*12+MONTH(F99)-MONTH(J99)</f>
        <v>39</v>
      </c>
      <c r="T99" s="2">
        <f>(YEAR(B99)-YEAR(L99))*12+MONTH(B99)-MONTH(L99)</f>
        <v>253</v>
      </c>
      <c r="U99" s="4">
        <f t="shared" si="22"/>
        <v>155</v>
      </c>
      <c r="W99" s="36">
        <f>C99-G99</f>
        <v>-0.79290799999999972</v>
      </c>
      <c r="X99" s="10">
        <f>W99/Q99</f>
        <v>-8.0908979591836714E-3</v>
      </c>
      <c r="Y99" s="24">
        <f t="shared" si="30"/>
        <v>-9.7090775510204064E-2</v>
      </c>
      <c r="AA99" s="36">
        <f>C99-M99</f>
        <v>-1.6986429999999997</v>
      </c>
      <c r="AB99" s="10">
        <f t="shared" si="28"/>
        <v>-6.714003952569169E-3</v>
      </c>
      <c r="AC99" s="24">
        <f t="shared" si="29"/>
        <v>-8.0568047430830028E-2</v>
      </c>
      <c r="AE99" s="36">
        <f>G99-K99</f>
        <v>-0.65038299999999971</v>
      </c>
      <c r="AF99" s="10">
        <f>AE99/R99</f>
        <v>-1.6676487179487172E-2</v>
      </c>
      <c r="AG99" s="24">
        <f>AF99*12</f>
        <v>-0.20011784615384606</v>
      </c>
      <c r="AI99" s="36">
        <f t="shared" si="23"/>
        <v>-0.90573499999999996</v>
      </c>
      <c r="AJ99" s="10">
        <f t="shared" si="24"/>
        <v>-5.8434516129032259E-3</v>
      </c>
      <c r="AK99" s="24">
        <f t="shared" si="25"/>
        <v>-7.0121419354838704E-2</v>
      </c>
      <c r="AM99" s="48">
        <f t="shared" si="26"/>
        <v>-2.6969356155365359E-2</v>
      </c>
    </row>
    <row r="100" spans="1:39" x14ac:dyDescent="0.25">
      <c r="A100" s="31" t="s">
        <v>170</v>
      </c>
      <c r="B100" s="19">
        <v>39875</v>
      </c>
      <c r="C100" s="12">
        <v>0.71451299999999995</v>
      </c>
      <c r="D100" s="2">
        <v>0.2</v>
      </c>
      <c r="E100" s="24"/>
      <c r="F100" s="19">
        <v>36899</v>
      </c>
      <c r="G100" s="12">
        <v>0.73610799999999998</v>
      </c>
      <c r="H100" s="13">
        <v>4.2296E-2</v>
      </c>
      <c r="I100" s="1">
        <v>0.19334099999999999</v>
      </c>
      <c r="J100" s="11"/>
      <c r="K100" s="12">
        <v>0</v>
      </c>
      <c r="L100" s="19">
        <v>32202</v>
      </c>
      <c r="M100" s="12">
        <v>1.003463</v>
      </c>
      <c r="N100" s="12">
        <v>0.53737199999999996</v>
      </c>
      <c r="O100" s="6">
        <v>1.1246010000000002</v>
      </c>
      <c r="Q100" s="31">
        <f>(YEAR(B100)-YEAR(F100))*12+MONTH(B100)-MONTH(F100)</f>
        <v>98</v>
      </c>
      <c r="T100" s="2">
        <f>(YEAR(B100)-YEAR(L100))*12+MONTH(B100)-MONTH(L100)</f>
        <v>253</v>
      </c>
      <c r="U100" s="4">
        <f t="shared" si="22"/>
        <v>155</v>
      </c>
      <c r="W100" s="36">
        <f>C100-G100</f>
        <v>-2.1595000000000031E-2</v>
      </c>
      <c r="X100" s="10">
        <f>W100/Q100</f>
        <v>-2.2035714285714318E-4</v>
      </c>
      <c r="Y100" s="24">
        <f t="shared" si="30"/>
        <v>-2.6442857142857179E-3</v>
      </c>
      <c r="AA100" s="36">
        <f>C100-M100</f>
        <v>-0.28895000000000004</v>
      </c>
      <c r="AB100" s="10">
        <f t="shared" si="28"/>
        <v>-1.1420948616600792E-3</v>
      </c>
      <c r="AC100" s="24">
        <f t="shared" si="29"/>
        <v>-1.3705138339920951E-2</v>
      </c>
      <c r="AE100" s="36"/>
      <c r="AF100" s="10"/>
      <c r="AG100" s="24"/>
      <c r="AI100" s="36">
        <f t="shared" si="23"/>
        <v>-0.26735500000000001</v>
      </c>
      <c r="AJ100" s="10">
        <f t="shared" si="24"/>
        <v>-1.7248709677419355E-3</v>
      </c>
      <c r="AK100" s="24">
        <f t="shared" si="25"/>
        <v>-2.0698451612903228E-2</v>
      </c>
      <c r="AM100" s="48">
        <f t="shared" si="26"/>
        <v>1.8054165898617511E-2</v>
      </c>
    </row>
    <row r="101" spans="1:39" x14ac:dyDescent="0.25">
      <c r="A101" s="31" t="s">
        <v>122</v>
      </c>
      <c r="B101" s="19">
        <v>39875</v>
      </c>
      <c r="C101" s="12">
        <v>5.4202570000000003</v>
      </c>
      <c r="D101" s="2">
        <v>0.6</v>
      </c>
      <c r="E101" s="24">
        <v>6.2462999999999998E-2</v>
      </c>
      <c r="F101" s="19">
        <v>36899</v>
      </c>
      <c r="G101" s="12">
        <v>5.4202570000000003</v>
      </c>
      <c r="H101" s="13">
        <v>9.0412000000000006E-2</v>
      </c>
      <c r="I101" s="1">
        <v>0.56307599999999969</v>
      </c>
      <c r="J101" s="11"/>
      <c r="K101" s="12">
        <v>0</v>
      </c>
      <c r="L101" s="19">
        <v>32202</v>
      </c>
      <c r="M101" s="12">
        <v>8.305491</v>
      </c>
      <c r="N101" s="12">
        <v>1.412291</v>
      </c>
      <c r="O101" s="6">
        <v>2.8100470000000008</v>
      </c>
      <c r="Q101" s="31">
        <f>(YEAR(B101)-YEAR(F101))*12+MONTH(B101)-MONTH(F101)</f>
        <v>98</v>
      </c>
      <c r="T101" s="2">
        <f>(YEAR(B101)-YEAR(L101))*12+MONTH(B101)-MONTH(L101)</f>
        <v>253</v>
      </c>
      <c r="U101" s="4">
        <f t="shared" si="22"/>
        <v>155</v>
      </c>
      <c r="W101" s="36">
        <f>C101-G101</f>
        <v>0</v>
      </c>
      <c r="X101" s="10"/>
      <c r="Y101" s="24">
        <f t="shared" si="30"/>
        <v>0</v>
      </c>
      <c r="AA101" s="36">
        <f>C101-M101</f>
        <v>-2.8852339999999996</v>
      </c>
      <c r="AB101" s="10">
        <f t="shared" si="28"/>
        <v>-1.1404086956521738E-2</v>
      </c>
      <c r="AC101" s="24">
        <f t="shared" si="29"/>
        <v>-0.13684904347826085</v>
      </c>
      <c r="AE101" s="36"/>
      <c r="AF101" s="10"/>
      <c r="AG101" s="24"/>
      <c r="AI101" s="36">
        <f t="shared" si="23"/>
        <v>-2.8852339999999996</v>
      </c>
      <c r="AJ101" s="10">
        <f t="shared" si="24"/>
        <v>-1.8614412903225803E-2</v>
      </c>
      <c r="AK101" s="24">
        <f t="shared" si="25"/>
        <v>-0.22337295483870964</v>
      </c>
      <c r="AM101" s="48">
        <f t="shared" si="26"/>
        <v>0.22337295483870964</v>
      </c>
    </row>
    <row r="102" spans="1:39" x14ac:dyDescent="0.25">
      <c r="A102" s="31" t="s">
        <v>28</v>
      </c>
      <c r="B102" s="19">
        <v>39875</v>
      </c>
      <c r="C102" s="12">
        <v>81.700979000000004</v>
      </c>
      <c r="D102" s="2">
        <v>3.1</v>
      </c>
      <c r="E102" s="24">
        <v>0.11816599999999999</v>
      </c>
      <c r="F102" s="19">
        <v>36899</v>
      </c>
      <c r="G102" s="12">
        <v>82.278059999999996</v>
      </c>
      <c r="H102" s="13">
        <v>0.12162100000000001</v>
      </c>
      <c r="I102" s="1">
        <v>3.0773159999999962</v>
      </c>
      <c r="J102" s="11">
        <v>35704</v>
      </c>
      <c r="K102" s="12">
        <v>82.983948999999996</v>
      </c>
      <c r="L102" s="19">
        <v>32202</v>
      </c>
      <c r="M102" s="12">
        <v>84.120752999999993</v>
      </c>
      <c r="N102" s="12">
        <v>1.1196060000000001</v>
      </c>
      <c r="O102" s="6">
        <v>14.982433999999998</v>
      </c>
      <c r="Q102" s="31">
        <f>(YEAR(B102)-YEAR(F102))*12+MONTH(B102)-MONTH(F102)</f>
        <v>98</v>
      </c>
      <c r="R102" s="2">
        <f>(YEAR(F102)-YEAR(J102))*12+MONTH(F102)-MONTH(J102)</f>
        <v>39</v>
      </c>
      <c r="T102" s="2">
        <f>(YEAR(B102)-YEAR(L102))*12+MONTH(B102)-MONTH(L102)</f>
        <v>253</v>
      </c>
      <c r="U102" s="4">
        <f t="shared" si="22"/>
        <v>155</v>
      </c>
      <c r="W102" s="36">
        <f>C102-G102</f>
        <v>-0.57708099999999263</v>
      </c>
      <c r="X102" s="10">
        <f t="shared" ref="X102:X124" si="31">W102/Q102</f>
        <v>-5.8885816326529859E-3</v>
      </c>
      <c r="Y102" s="24">
        <f t="shared" si="30"/>
        <v>-7.0662979591835831E-2</v>
      </c>
      <c r="AA102" s="36">
        <f>C102-M102</f>
        <v>-2.4197739999999897</v>
      </c>
      <c r="AB102" s="10">
        <f t="shared" si="28"/>
        <v>-9.564324110671896E-3</v>
      </c>
      <c r="AC102" s="24">
        <f t="shared" si="29"/>
        <v>-0.11477188932806276</v>
      </c>
      <c r="AE102" s="36">
        <f>G102-K102</f>
        <v>-0.7058889999999991</v>
      </c>
      <c r="AF102" s="10">
        <f>AE102/R102</f>
        <v>-1.8099717948717925E-2</v>
      </c>
      <c r="AG102" s="24">
        <f>AF102*12</f>
        <v>-0.2171966153846151</v>
      </c>
      <c r="AI102" s="36">
        <f t="shared" si="23"/>
        <v>-1.842692999999997</v>
      </c>
      <c r="AJ102" s="10">
        <f t="shared" si="24"/>
        <v>-1.1888341935483852E-2</v>
      </c>
      <c r="AK102" s="24">
        <f t="shared" si="25"/>
        <v>-0.14266010322580622</v>
      </c>
      <c r="AM102" s="48">
        <f t="shared" si="26"/>
        <v>7.1997123633970386E-2</v>
      </c>
    </row>
    <row r="103" spans="1:39" x14ac:dyDescent="0.25">
      <c r="A103" s="31" t="s">
        <v>157</v>
      </c>
      <c r="B103" s="19">
        <v>39875</v>
      </c>
      <c r="C103" s="12">
        <v>6.0936510000000004</v>
      </c>
      <c r="D103" s="2">
        <v>0.9</v>
      </c>
      <c r="E103" s="24">
        <v>3.9490999999999998E-2</v>
      </c>
      <c r="F103" s="19">
        <v>36899</v>
      </c>
      <c r="G103" s="12">
        <v>6.2103869999999999</v>
      </c>
      <c r="H103" s="13">
        <v>3.9535000000000001E-2</v>
      </c>
      <c r="I103" s="1">
        <v>0.91709700000000005</v>
      </c>
      <c r="J103" s="11">
        <v>35704</v>
      </c>
      <c r="K103" s="12">
        <v>5.6958690000000001</v>
      </c>
      <c r="L103" s="19">
        <v>32202</v>
      </c>
      <c r="M103" s="12">
        <v>6.8054449999999997</v>
      </c>
      <c r="N103" s="12">
        <v>0.58696400000000004</v>
      </c>
      <c r="O103" s="6">
        <v>4.2429790000000001</v>
      </c>
      <c r="Q103" s="31">
        <f>(YEAR(B103)-YEAR(F103))*12+MONTH(B103)-MONTH(F103)</f>
        <v>98</v>
      </c>
      <c r="R103" s="2">
        <f>(YEAR(F103)-YEAR(J103))*12+MONTH(F103)-MONTH(J103)</f>
        <v>39</v>
      </c>
      <c r="T103" s="2">
        <f>(YEAR(B103)-YEAR(L103))*12+MONTH(B103)-MONTH(L103)</f>
        <v>253</v>
      </c>
      <c r="U103" s="4">
        <f t="shared" si="22"/>
        <v>155</v>
      </c>
      <c r="W103" s="36">
        <f>C103-G103</f>
        <v>-0.11673599999999951</v>
      </c>
      <c r="X103" s="10">
        <f t="shared" si="31"/>
        <v>-1.1911836734693826E-3</v>
      </c>
      <c r="Y103" s="24">
        <f t="shared" si="30"/>
        <v>-1.4294204081632591E-2</v>
      </c>
      <c r="AA103" s="36">
        <f>C103-M103</f>
        <v>-0.71179399999999937</v>
      </c>
      <c r="AB103" s="10">
        <f t="shared" si="28"/>
        <v>-2.8134150197628434E-3</v>
      </c>
      <c r="AC103" s="24">
        <f t="shared" si="29"/>
        <v>-3.3760980237154119E-2</v>
      </c>
      <c r="AE103" s="36">
        <f>G103-K103</f>
        <v>0.51451799999999981</v>
      </c>
      <c r="AF103" s="10">
        <f>AE103/R103</f>
        <v>1.3192769230769227E-2</v>
      </c>
      <c r="AG103" s="24">
        <f>AF103*12</f>
        <v>0.15831323076923071</v>
      </c>
      <c r="AI103" s="36">
        <f t="shared" si="23"/>
        <v>-0.59505799999999986</v>
      </c>
      <c r="AJ103" s="10">
        <f t="shared" si="24"/>
        <v>-3.8390838709677412E-3</v>
      </c>
      <c r="AK103" s="24">
        <f t="shared" si="25"/>
        <v>-4.6069006451612896E-2</v>
      </c>
      <c r="AM103" s="48">
        <f t="shared" si="26"/>
        <v>3.1774802369980301E-2</v>
      </c>
    </row>
    <row r="104" spans="1:39" x14ac:dyDescent="0.25">
      <c r="A104" s="31" t="s">
        <v>29</v>
      </c>
      <c r="B104" s="19">
        <v>39875</v>
      </c>
      <c r="C104" s="12">
        <v>73.321312000000006</v>
      </c>
      <c r="D104" s="2">
        <v>2.9</v>
      </c>
      <c r="E104" s="24">
        <v>0.122035</v>
      </c>
      <c r="F104" s="19">
        <v>36899</v>
      </c>
      <c r="G104" s="12">
        <v>72.865324000000001</v>
      </c>
      <c r="H104" s="13">
        <v>0.114312</v>
      </c>
      <c r="I104" s="1">
        <v>2.8581840000000085</v>
      </c>
      <c r="J104" s="11">
        <v>35704</v>
      </c>
      <c r="K104" s="12">
        <v>73.798984000000004</v>
      </c>
      <c r="L104" s="19">
        <v>32202</v>
      </c>
      <c r="M104" s="12">
        <v>74.941294999999997</v>
      </c>
      <c r="N104" s="12">
        <v>1.2657910000000001</v>
      </c>
      <c r="O104" s="6">
        <v>13.909333000000004</v>
      </c>
      <c r="Q104" s="31">
        <f>(YEAR(B104)-YEAR(F104))*12+MONTH(B104)-MONTH(F104)</f>
        <v>98</v>
      </c>
      <c r="R104" s="2">
        <f>(YEAR(F104)-YEAR(J104))*12+MONTH(F104)-MONTH(J104)</f>
        <v>39</v>
      </c>
      <c r="T104" s="2">
        <f>(YEAR(B104)-YEAR(L104))*12+MONTH(B104)-MONTH(L104)</f>
        <v>253</v>
      </c>
      <c r="U104" s="4">
        <f t="shared" si="22"/>
        <v>155</v>
      </c>
      <c r="W104" s="36">
        <f>C104-G104</f>
        <v>0.45598800000000494</v>
      </c>
      <c r="X104" s="10">
        <f t="shared" si="31"/>
        <v>4.6529387755102547E-3</v>
      </c>
      <c r="Y104" s="24">
        <f t="shared" si="30"/>
        <v>5.5835265306123052E-2</v>
      </c>
      <c r="AA104" s="36">
        <f>C104-M104</f>
        <v>-1.6199829999999906</v>
      </c>
      <c r="AB104" s="10">
        <f t="shared" si="28"/>
        <v>-6.4030948616600417E-3</v>
      </c>
      <c r="AC104" s="24">
        <f t="shared" si="29"/>
        <v>-7.6837138339920508E-2</v>
      </c>
      <c r="AE104" s="36">
        <f>G104-K104</f>
        <v>-0.93366000000000327</v>
      </c>
      <c r="AF104" s="10">
        <f>AE104/R104</f>
        <v>-2.3940000000000083E-2</v>
      </c>
      <c r="AG104" s="24">
        <f>AF104*12</f>
        <v>-0.28728000000000098</v>
      </c>
      <c r="AI104" s="36">
        <f t="shared" si="23"/>
        <v>-2.0759709999999956</v>
      </c>
      <c r="AJ104" s="10">
        <f t="shared" si="24"/>
        <v>-1.3393361290322552E-2</v>
      </c>
      <c r="AK104" s="24">
        <f t="shared" si="25"/>
        <v>-0.16072033548387063</v>
      </c>
      <c r="AM104" s="48">
        <f t="shared" si="26"/>
        <v>0.2165556007899937</v>
      </c>
    </row>
    <row r="105" spans="1:39" x14ac:dyDescent="0.25">
      <c r="A105" s="31" t="s">
        <v>187</v>
      </c>
      <c r="B105" s="19">
        <v>39875</v>
      </c>
      <c r="C105" s="12">
        <v>8.9613510000000005</v>
      </c>
      <c r="D105" s="2">
        <v>1</v>
      </c>
      <c r="E105" s="24">
        <v>6.4408000000000007E-2</v>
      </c>
      <c r="F105" s="19">
        <v>36899</v>
      </c>
      <c r="G105" s="12">
        <v>8.9613510000000005</v>
      </c>
      <c r="H105" s="13">
        <v>8.2233000000000001E-2</v>
      </c>
      <c r="I105" s="1">
        <v>1.0282169999999997</v>
      </c>
      <c r="J105" s="11"/>
      <c r="K105" s="12">
        <v>0</v>
      </c>
      <c r="L105" s="19">
        <v>32202</v>
      </c>
      <c r="M105" s="12">
        <v>9.9208920000000003</v>
      </c>
      <c r="N105" s="12">
        <v>0.735344</v>
      </c>
      <c r="O105" s="6">
        <v>5.4490580000000008</v>
      </c>
      <c r="Q105" s="31">
        <f>(YEAR(B105)-YEAR(F105))*12+MONTH(B105)-MONTH(F105)</f>
        <v>98</v>
      </c>
      <c r="T105" s="2">
        <f>(YEAR(B105)-YEAR(L105))*12+MONTH(B105)-MONTH(L105)</f>
        <v>253</v>
      </c>
      <c r="U105" s="4">
        <f t="shared" si="22"/>
        <v>155</v>
      </c>
      <c r="W105" s="36">
        <f>C105-G105</f>
        <v>0</v>
      </c>
      <c r="X105" s="10">
        <f t="shared" si="31"/>
        <v>0</v>
      </c>
      <c r="Y105" s="24">
        <f t="shared" si="30"/>
        <v>0</v>
      </c>
      <c r="AA105" s="36">
        <f>C105-M105</f>
        <v>-0.95954099999999976</v>
      </c>
      <c r="AB105" s="10">
        <f t="shared" si="28"/>
        <v>-3.7926521739130425E-3</v>
      </c>
      <c r="AC105" s="24">
        <f t="shared" si="29"/>
        <v>-4.551182608695651E-2</v>
      </c>
      <c r="AE105" s="36"/>
      <c r="AF105" s="10"/>
      <c r="AG105" s="24"/>
      <c r="AI105" s="36">
        <f t="shared" si="23"/>
        <v>-0.95954099999999976</v>
      </c>
      <c r="AJ105" s="10">
        <f t="shared" si="24"/>
        <v>-6.190587096774192E-3</v>
      </c>
      <c r="AK105" s="24">
        <f t="shared" si="25"/>
        <v>-7.428704516129031E-2</v>
      </c>
      <c r="AM105" s="48">
        <f t="shared" si="26"/>
        <v>7.428704516129031E-2</v>
      </c>
    </row>
    <row r="106" spans="1:39" x14ac:dyDescent="0.25">
      <c r="A106" s="31" t="s">
        <v>182</v>
      </c>
      <c r="B106" s="19">
        <v>38724</v>
      </c>
      <c r="C106" s="12">
        <v>3.9007559999999999</v>
      </c>
      <c r="D106" s="2">
        <v>0.7</v>
      </c>
      <c r="E106" s="24">
        <v>3.0752000000000002E-2</v>
      </c>
      <c r="F106" s="19">
        <v>36899</v>
      </c>
      <c r="G106" s="12">
        <v>3.9693870000000002</v>
      </c>
      <c r="H106" s="13">
        <v>4.9086999999999999E-2</v>
      </c>
      <c r="I106" s="1">
        <v>0.71332600000000035</v>
      </c>
      <c r="J106" s="11"/>
      <c r="K106" s="12">
        <v>0</v>
      </c>
      <c r="L106" s="19">
        <v>32202</v>
      </c>
      <c r="M106" s="12">
        <v>5.1148870000000004</v>
      </c>
      <c r="N106" s="12">
        <v>1.1471499999999999</v>
      </c>
      <c r="O106" s="6">
        <v>3.6669830000000001</v>
      </c>
      <c r="Q106" s="31">
        <f>(YEAR(B106)-YEAR(F106))*12+MONTH(B106)-MONTH(F106)</f>
        <v>60</v>
      </c>
      <c r="T106" s="2">
        <f>(YEAR(B106)-YEAR(L106))*12+MONTH(B106)-MONTH(L106)</f>
        <v>215</v>
      </c>
      <c r="U106" s="4">
        <f t="shared" si="22"/>
        <v>155</v>
      </c>
      <c r="W106" s="36">
        <f>C106-G106</f>
        <v>-6.8631000000000331E-2</v>
      </c>
      <c r="X106" s="10">
        <f t="shared" si="31"/>
        <v>-1.1438500000000055E-3</v>
      </c>
      <c r="Y106" s="24">
        <f t="shared" si="30"/>
        <v>-1.3726200000000067E-2</v>
      </c>
      <c r="AA106" s="36">
        <f>C106-M106</f>
        <v>-1.2141310000000005</v>
      </c>
      <c r="AB106" s="10">
        <f t="shared" si="28"/>
        <v>-5.6471209302325605E-3</v>
      </c>
      <c r="AC106" s="24">
        <f t="shared" si="29"/>
        <v>-6.776545116279073E-2</v>
      </c>
      <c r="AE106" s="36"/>
      <c r="AF106" s="10"/>
      <c r="AG106" s="24"/>
      <c r="AI106" s="36">
        <f t="shared" si="23"/>
        <v>-1.1455000000000002</v>
      </c>
      <c r="AJ106" s="10">
        <f t="shared" si="24"/>
        <v>-7.3903225806451625E-3</v>
      </c>
      <c r="AK106" s="24">
        <f t="shared" si="25"/>
        <v>-8.8683870967741954E-2</v>
      </c>
      <c r="AM106" s="48">
        <f t="shared" si="26"/>
        <v>7.4957670967741891E-2</v>
      </c>
    </row>
    <row r="107" spans="1:39" x14ac:dyDescent="0.25">
      <c r="A107" s="31" t="s">
        <v>183</v>
      </c>
      <c r="B107" s="19">
        <v>38724</v>
      </c>
      <c r="C107" s="12">
        <v>1.9008389999999999</v>
      </c>
      <c r="D107" s="2">
        <v>0.5</v>
      </c>
      <c r="E107" s="24">
        <v>2.6270000000000002E-2</v>
      </c>
      <c r="F107" s="19">
        <v>36899</v>
      </c>
      <c r="G107" s="12">
        <v>1.9202650000000001</v>
      </c>
      <c r="H107" s="13">
        <v>1.7335E-2</v>
      </c>
      <c r="I107" s="1">
        <v>0.45754300000000003</v>
      </c>
      <c r="J107" s="11"/>
      <c r="K107" s="12">
        <v>0</v>
      </c>
      <c r="L107" s="19">
        <v>32202</v>
      </c>
      <c r="M107" s="12">
        <v>1.9626189999999999</v>
      </c>
      <c r="N107" s="12">
        <v>0.186635</v>
      </c>
      <c r="O107" s="6">
        <v>2.2854989999999997</v>
      </c>
      <c r="Q107" s="31">
        <f>(YEAR(B107)-YEAR(F107))*12+MONTH(B107)-MONTH(F107)</f>
        <v>60</v>
      </c>
      <c r="T107" s="2">
        <f>(YEAR(B107)-YEAR(L107))*12+MONTH(B107)-MONTH(L107)</f>
        <v>215</v>
      </c>
      <c r="U107" s="4">
        <f t="shared" si="22"/>
        <v>155</v>
      </c>
      <c r="W107" s="36">
        <f>C107-G107</f>
        <v>-1.9426000000000165E-2</v>
      </c>
      <c r="X107" s="10">
        <f t="shared" si="31"/>
        <v>-3.2376666666666942E-4</v>
      </c>
      <c r="Y107" s="24">
        <f t="shared" si="30"/>
        <v>-3.8852000000000331E-3</v>
      </c>
      <c r="AA107" s="36">
        <f>C107-M107</f>
        <v>-6.1779999999999946E-2</v>
      </c>
      <c r="AB107" s="10">
        <f t="shared" si="28"/>
        <v>-2.8734883720930209E-4</v>
      </c>
      <c r="AC107" s="24">
        <f t="shared" si="29"/>
        <v>-3.4481860465116251E-3</v>
      </c>
      <c r="AE107" s="36"/>
      <c r="AF107" s="10"/>
      <c r="AG107" s="24"/>
      <c r="AI107" s="36">
        <f t="shared" si="23"/>
        <v>-4.2353999999999781E-2</v>
      </c>
      <c r="AJ107" s="10">
        <f t="shared" si="24"/>
        <v>-2.7325161290322439E-4</v>
      </c>
      <c r="AK107" s="24">
        <f t="shared" si="25"/>
        <v>-3.2790193548386925E-3</v>
      </c>
      <c r="AM107" s="48">
        <f t="shared" si="26"/>
        <v>-6.0618064516134058E-4</v>
      </c>
    </row>
    <row r="108" spans="1:39" x14ac:dyDescent="0.25">
      <c r="A108" s="31" t="s">
        <v>179</v>
      </c>
      <c r="B108" s="19">
        <v>39875</v>
      </c>
      <c r="C108" s="12">
        <v>5.0015080000000003</v>
      </c>
      <c r="D108" s="2">
        <v>0.7</v>
      </c>
      <c r="E108" s="24">
        <v>3.0683999999999999E-2</v>
      </c>
      <c r="F108" s="19">
        <v>36899</v>
      </c>
      <c r="G108" s="12">
        <v>5.0299560000000003</v>
      </c>
      <c r="H108" s="13">
        <v>3.2235E-2</v>
      </c>
      <c r="I108" s="1">
        <v>0.6777110000000004</v>
      </c>
      <c r="J108" s="11"/>
      <c r="K108" s="12">
        <v>0</v>
      </c>
      <c r="L108" s="19">
        <v>32202</v>
      </c>
      <c r="M108" s="12">
        <v>6.1111639999999996</v>
      </c>
      <c r="N108" s="12">
        <v>1.422463</v>
      </c>
      <c r="O108" s="6">
        <v>3.6361270000000001</v>
      </c>
      <c r="Q108" s="31">
        <f>(YEAR(B108)-YEAR(F108))*12+MONTH(B108)-MONTH(F108)</f>
        <v>98</v>
      </c>
      <c r="T108" s="2">
        <f>(YEAR(B108)-YEAR(L108))*12+MONTH(B108)-MONTH(L108)</f>
        <v>253</v>
      </c>
      <c r="U108" s="4">
        <f t="shared" si="22"/>
        <v>155</v>
      </c>
      <c r="W108" s="36">
        <f>C108-G108</f>
        <v>-2.8448000000000029E-2</v>
      </c>
      <c r="X108" s="10">
        <f t="shared" si="31"/>
        <v>-2.902857142857146E-4</v>
      </c>
      <c r="Y108" s="24">
        <f t="shared" si="30"/>
        <v>-3.4834285714285752E-3</v>
      </c>
      <c r="AA108" s="36">
        <f>C108-M108</f>
        <v>-1.1096559999999993</v>
      </c>
      <c r="AB108" s="10">
        <f t="shared" si="28"/>
        <v>-4.3859920948616576E-3</v>
      </c>
      <c r="AC108" s="24">
        <f t="shared" si="29"/>
        <v>-5.2631905138339888E-2</v>
      </c>
      <c r="AE108" s="36"/>
      <c r="AF108" s="10"/>
      <c r="AG108" s="24"/>
      <c r="AI108" s="36">
        <f t="shared" si="23"/>
        <v>-1.0812079999999993</v>
      </c>
      <c r="AJ108" s="10">
        <f t="shared" si="24"/>
        <v>-6.975535483870963E-3</v>
      </c>
      <c r="AK108" s="24">
        <f t="shared" si="25"/>
        <v>-8.3706425806451559E-2</v>
      </c>
      <c r="AM108" s="48">
        <f t="shared" si="26"/>
        <v>8.0222997235022978E-2</v>
      </c>
    </row>
    <row r="109" spans="1:39" x14ac:dyDescent="0.25">
      <c r="A109" s="31" t="s">
        <v>184</v>
      </c>
      <c r="B109" s="19">
        <v>38724</v>
      </c>
      <c r="C109" s="12">
        <v>1.291587</v>
      </c>
      <c r="D109" s="2">
        <v>0.2</v>
      </c>
      <c r="E109" s="24"/>
      <c r="F109" s="19">
        <v>36899</v>
      </c>
      <c r="G109" s="12">
        <v>1.3603829999999999</v>
      </c>
      <c r="H109" s="13">
        <v>0.104866</v>
      </c>
      <c r="I109" s="1">
        <v>0.21036799999999989</v>
      </c>
      <c r="J109" s="11"/>
      <c r="K109" s="12">
        <v>0</v>
      </c>
      <c r="L109" s="19">
        <v>32202</v>
      </c>
      <c r="M109" s="12">
        <v>2.1540339999999998</v>
      </c>
      <c r="N109" s="12">
        <v>0.86904499999999996</v>
      </c>
      <c r="O109" s="6">
        <v>1.3542999999999998</v>
      </c>
      <c r="Q109" s="31">
        <f>(YEAR(B109)-YEAR(F109))*12+MONTH(B109)-MONTH(F109)</f>
        <v>60</v>
      </c>
      <c r="T109" s="2">
        <f>(YEAR(B109)-YEAR(L109))*12+MONTH(B109)-MONTH(L109)</f>
        <v>215</v>
      </c>
      <c r="U109" s="4">
        <f t="shared" si="22"/>
        <v>155</v>
      </c>
      <c r="W109" s="36">
        <f>C109-G109</f>
        <v>-6.8795999999999857E-2</v>
      </c>
      <c r="X109" s="10">
        <f t="shared" si="31"/>
        <v>-1.1465999999999976E-3</v>
      </c>
      <c r="Y109" s="24">
        <f t="shared" si="30"/>
        <v>-1.3759199999999971E-2</v>
      </c>
      <c r="AA109" s="36">
        <f>C109-M109</f>
        <v>-0.86244699999999974</v>
      </c>
      <c r="AB109" s="10">
        <f t="shared" si="28"/>
        <v>-4.0113813953488358E-3</v>
      </c>
      <c r="AC109" s="24">
        <f t="shared" si="29"/>
        <v>-4.8136576744186033E-2</v>
      </c>
      <c r="AE109" s="36"/>
      <c r="AF109" s="10"/>
      <c r="AG109" s="24"/>
      <c r="AI109" s="36">
        <f t="shared" si="23"/>
        <v>-0.79365099999999988</v>
      </c>
      <c r="AJ109" s="10">
        <f t="shared" si="24"/>
        <v>-5.1203290322580641E-3</v>
      </c>
      <c r="AK109" s="24">
        <f t="shared" si="25"/>
        <v>-6.144394838709677E-2</v>
      </c>
      <c r="AM109" s="48">
        <f t="shared" si="26"/>
        <v>4.7684748387096798E-2</v>
      </c>
    </row>
    <row r="110" spans="1:39" x14ac:dyDescent="0.25">
      <c r="A110" s="31" t="s">
        <v>161</v>
      </c>
      <c r="B110" s="19">
        <v>39875</v>
      </c>
      <c r="C110" s="12">
        <v>96.055756000000002</v>
      </c>
      <c r="D110" s="2">
        <v>4.9000000000000004</v>
      </c>
      <c r="E110" s="24">
        <v>0.22867899999999999</v>
      </c>
      <c r="F110" s="19">
        <v>36899</v>
      </c>
      <c r="G110" s="12">
        <v>98.719778000000005</v>
      </c>
      <c r="H110" s="13">
        <v>0.23663300000000001</v>
      </c>
      <c r="I110" s="1">
        <v>5.0906110000000098</v>
      </c>
      <c r="J110" s="11">
        <v>35704</v>
      </c>
      <c r="K110" s="12">
        <v>101.123469</v>
      </c>
      <c r="L110" s="19">
        <v>32202</v>
      </c>
      <c r="M110" s="12">
        <v>104.816648</v>
      </c>
      <c r="N110" s="12">
        <v>0.9869</v>
      </c>
      <c r="O110" s="6">
        <v>23.217939000000001</v>
      </c>
      <c r="Q110" s="31">
        <f>(YEAR(B110)-YEAR(F110))*12+MONTH(B110)-MONTH(F110)</f>
        <v>98</v>
      </c>
      <c r="R110" s="2">
        <f>(YEAR(F110)-YEAR(J110))*12+MONTH(F110)-MONTH(J110)</f>
        <v>39</v>
      </c>
      <c r="T110" s="2">
        <f>(YEAR(B110)-YEAR(L110))*12+MONTH(B110)-MONTH(L110)</f>
        <v>253</v>
      </c>
      <c r="U110" s="4">
        <f t="shared" si="22"/>
        <v>155</v>
      </c>
      <c r="W110" s="36">
        <f>C110-G110</f>
        <v>-2.6640220000000028</v>
      </c>
      <c r="X110" s="10">
        <f t="shared" si="31"/>
        <v>-2.7183897959183703E-2</v>
      </c>
      <c r="Y110" s="24">
        <f t="shared" si="30"/>
        <v>-0.32620677551020444</v>
      </c>
      <c r="AA110" s="36">
        <f>C110-M110</f>
        <v>-8.7608919999999983</v>
      </c>
      <c r="AB110" s="10">
        <f t="shared" si="28"/>
        <v>-3.4628031620553355E-2</v>
      </c>
      <c r="AC110" s="24">
        <f t="shared" si="29"/>
        <v>-0.41553637944664024</v>
      </c>
      <c r="AE110" s="36">
        <f>G110-K110</f>
        <v>-2.4036909999999949</v>
      </c>
      <c r="AF110" s="10">
        <f>AE110/R110</f>
        <v>-6.1633102564102434E-2</v>
      </c>
      <c r="AG110" s="24">
        <f>AF110*12</f>
        <v>-0.73959723076922923</v>
      </c>
      <c r="AI110" s="36">
        <f t="shared" si="23"/>
        <v>-6.0968699999999956</v>
      </c>
      <c r="AJ110" s="10">
        <f t="shared" si="24"/>
        <v>-3.9334645161290295E-2</v>
      </c>
      <c r="AK110" s="24">
        <f t="shared" si="25"/>
        <v>-0.47201574193548357</v>
      </c>
      <c r="AM110" s="48">
        <f t="shared" si="26"/>
        <v>0.14580896642527913</v>
      </c>
    </row>
    <row r="111" spans="1:39" x14ac:dyDescent="0.25">
      <c r="A111" s="31" t="s">
        <v>93</v>
      </c>
      <c r="B111" s="19">
        <v>39875</v>
      </c>
      <c r="C111" s="12">
        <v>3.3201040000000002</v>
      </c>
      <c r="D111" s="2">
        <v>0.4</v>
      </c>
      <c r="E111" s="24">
        <v>5.5113000000000002E-2</v>
      </c>
      <c r="F111" s="19">
        <v>36899</v>
      </c>
      <c r="G111" s="12">
        <v>3.3757649999999999</v>
      </c>
      <c r="H111" s="13">
        <v>2.4643000000000002E-2</v>
      </c>
      <c r="I111" s="1">
        <v>0.37599599999999977</v>
      </c>
      <c r="J111" s="11"/>
      <c r="K111" s="12">
        <v>0</v>
      </c>
      <c r="L111" s="19">
        <v>32202</v>
      </c>
      <c r="M111" s="12">
        <v>3.879346</v>
      </c>
      <c r="N111" s="12"/>
      <c r="O111" s="6">
        <v>2.3307219999999997</v>
      </c>
      <c r="Q111" s="31">
        <f>(YEAR(B111)-YEAR(F111))*12+MONTH(B111)-MONTH(F111)</f>
        <v>98</v>
      </c>
      <c r="T111" s="2">
        <f>(YEAR(B111)-YEAR(L111))*12+MONTH(B111)-MONTH(L111)</f>
        <v>253</v>
      </c>
      <c r="U111" s="4">
        <f t="shared" si="22"/>
        <v>155</v>
      </c>
      <c r="W111" s="36">
        <f>C111-G111</f>
        <v>-5.5660999999999738E-2</v>
      </c>
      <c r="X111" s="10">
        <f t="shared" si="31"/>
        <v>-5.6796938775509939E-4</v>
      </c>
      <c r="Y111" s="24">
        <f t="shared" si="30"/>
        <v>-6.8156326530611922E-3</v>
      </c>
      <c r="AA111" s="36">
        <f>C111-M111</f>
        <v>-0.55924199999999979</v>
      </c>
      <c r="AB111" s="10">
        <f t="shared" si="28"/>
        <v>-2.2104426877470346E-3</v>
      </c>
      <c r="AC111" s="24">
        <f t="shared" si="29"/>
        <v>-2.6525312252964416E-2</v>
      </c>
      <c r="AE111" s="36"/>
      <c r="AF111" s="10"/>
      <c r="AG111" s="24"/>
      <c r="AI111" s="36">
        <f t="shared" si="23"/>
        <v>-0.50358100000000006</v>
      </c>
      <c r="AJ111" s="10">
        <f t="shared" si="24"/>
        <v>-3.2489096774193553E-3</v>
      </c>
      <c r="AK111" s="24">
        <f t="shared" si="25"/>
        <v>-3.8986916129032267E-2</v>
      </c>
      <c r="AM111" s="48">
        <f t="shared" si="26"/>
        <v>3.2171283475971077E-2</v>
      </c>
    </row>
    <row r="112" spans="1:39" x14ac:dyDescent="0.25">
      <c r="A112" s="31" t="s">
        <v>180</v>
      </c>
      <c r="B112" s="19">
        <v>39875</v>
      </c>
      <c r="C112" s="12">
        <v>2.412023</v>
      </c>
      <c r="D112" s="2">
        <v>0.4</v>
      </c>
      <c r="E112" s="24">
        <v>2.3792000000000001E-2</v>
      </c>
      <c r="F112" s="19">
        <v>36899</v>
      </c>
      <c r="G112" s="12">
        <v>2.412023</v>
      </c>
      <c r="H112" s="13">
        <v>2.3792000000000001E-2</v>
      </c>
      <c r="I112" s="1">
        <v>0.38438099999999986</v>
      </c>
      <c r="J112" s="11"/>
      <c r="K112" s="12">
        <v>0</v>
      </c>
      <c r="L112" s="19">
        <v>32202</v>
      </c>
      <c r="M112" s="12">
        <v>2.4696690000000001</v>
      </c>
      <c r="N112" s="12">
        <v>0.27894200000000002</v>
      </c>
      <c r="O112" s="6">
        <v>1.8846019999999999</v>
      </c>
      <c r="Q112" s="31">
        <f>(YEAR(B112)-YEAR(F112))*12+MONTH(B112)-MONTH(F112)</f>
        <v>98</v>
      </c>
      <c r="T112" s="2">
        <f>(YEAR(B112)-YEAR(L112))*12+MONTH(B112)-MONTH(L112)</f>
        <v>253</v>
      </c>
      <c r="U112" s="4">
        <f t="shared" si="22"/>
        <v>155</v>
      </c>
      <c r="W112" s="36">
        <f>C112-G112</f>
        <v>0</v>
      </c>
      <c r="X112" s="10">
        <f t="shared" si="31"/>
        <v>0</v>
      </c>
      <c r="Y112" s="24">
        <f t="shared" si="30"/>
        <v>0</v>
      </c>
      <c r="AA112" s="36">
        <f>C112-M112</f>
        <v>-5.7646000000000086E-2</v>
      </c>
      <c r="AB112" s="10">
        <f t="shared" ref="AB112:AB139" si="32">AA112/T112</f>
        <v>-2.2784980237154184E-4</v>
      </c>
      <c r="AC112" s="24">
        <f t="shared" ref="AC112:AC139" si="33">AB112*12</f>
        <v>-2.7341976284585021E-3</v>
      </c>
      <c r="AE112" s="36"/>
      <c r="AF112" s="10"/>
      <c r="AG112" s="24"/>
      <c r="AI112" s="36">
        <f t="shared" si="23"/>
        <v>-5.7646000000000086E-2</v>
      </c>
      <c r="AJ112" s="10">
        <f t="shared" si="24"/>
        <v>-3.7190967741935539E-4</v>
      </c>
      <c r="AK112" s="24">
        <f t="shared" si="25"/>
        <v>-4.4629161290322648E-3</v>
      </c>
      <c r="AM112" s="48">
        <f t="shared" si="26"/>
        <v>4.4629161290322648E-3</v>
      </c>
    </row>
    <row r="113" spans="1:39" x14ac:dyDescent="0.25">
      <c r="A113" s="31" t="s">
        <v>85</v>
      </c>
      <c r="B113" s="19">
        <v>39875</v>
      </c>
      <c r="C113" s="12">
        <v>0.26055</v>
      </c>
      <c r="D113" s="2">
        <v>0.1</v>
      </c>
      <c r="E113" s="24"/>
      <c r="F113" s="19">
        <v>36936</v>
      </c>
      <c r="G113" s="12">
        <v>0.27926699999999999</v>
      </c>
      <c r="H113" s="13"/>
      <c r="I113" s="1">
        <v>9.7837999999999981E-2</v>
      </c>
      <c r="J113" s="11"/>
      <c r="K113" s="12">
        <v>0</v>
      </c>
      <c r="L113" s="19">
        <v>32202</v>
      </c>
      <c r="M113" s="12">
        <v>0.35331699999999999</v>
      </c>
      <c r="N113" s="12">
        <v>0.31490000000000001</v>
      </c>
      <c r="O113" s="6">
        <v>0.57396000000000003</v>
      </c>
      <c r="Q113" s="31">
        <f>(YEAR(B113)-YEAR(F113))*12+MONTH(B113)-MONTH(F113)</f>
        <v>97</v>
      </c>
      <c r="T113" s="2">
        <f>(YEAR(B113)-YEAR(L113))*12+MONTH(B113)-MONTH(L113)</f>
        <v>253</v>
      </c>
      <c r="U113" s="4">
        <f t="shared" si="22"/>
        <v>156</v>
      </c>
      <c r="W113" s="36">
        <f>C113-G113</f>
        <v>-1.8716999999999984E-2</v>
      </c>
      <c r="X113" s="10">
        <f t="shared" si="31"/>
        <v>-1.9295876288659777E-4</v>
      </c>
      <c r="Y113" s="24">
        <f t="shared" si="30"/>
        <v>-2.3155051546391732E-3</v>
      </c>
      <c r="AA113" s="36">
        <f>C113-M113</f>
        <v>-9.2766999999999988E-2</v>
      </c>
      <c r="AB113" s="10">
        <f t="shared" si="32"/>
        <v>-3.6666798418972325E-4</v>
      </c>
      <c r="AC113" s="24">
        <f t="shared" si="33"/>
        <v>-4.4000158102766793E-3</v>
      </c>
      <c r="AE113" s="36"/>
      <c r="AF113" s="10"/>
      <c r="AG113" s="24"/>
      <c r="AI113" s="36">
        <f t="shared" si="23"/>
        <v>-7.4050000000000005E-2</v>
      </c>
      <c r="AJ113" s="10">
        <f t="shared" si="24"/>
        <v>-4.7467948717948722E-4</v>
      </c>
      <c r="AK113" s="24">
        <f t="shared" si="25"/>
        <v>-5.6961538461538464E-3</v>
      </c>
      <c r="AM113" s="48">
        <f t="shared" si="26"/>
        <v>3.3806486915146732E-3</v>
      </c>
    </row>
    <row r="114" spans="1:39" x14ac:dyDescent="0.25">
      <c r="A114" s="31" t="s">
        <v>177</v>
      </c>
      <c r="B114" s="19">
        <v>39875</v>
      </c>
      <c r="C114" s="12">
        <v>5.5257680000000002</v>
      </c>
      <c r="D114" s="2">
        <v>0.6</v>
      </c>
      <c r="E114" s="24">
        <v>6.6705E-2</v>
      </c>
      <c r="F114" s="19">
        <v>36899</v>
      </c>
      <c r="G114" s="12">
        <v>5.6697509999999998</v>
      </c>
      <c r="H114" s="13">
        <v>5.8659999999999997E-2</v>
      </c>
      <c r="I114" s="1">
        <v>0.64479600000000037</v>
      </c>
      <c r="J114" s="11"/>
      <c r="K114" s="12">
        <v>0</v>
      </c>
      <c r="L114" s="19">
        <v>32202</v>
      </c>
      <c r="M114" s="12">
        <v>6.6902150000000002</v>
      </c>
      <c r="N114" s="12">
        <v>0.621861</v>
      </c>
      <c r="O114" s="6">
        <v>3.3847290000000001</v>
      </c>
      <c r="Q114" s="31">
        <f>(YEAR(B114)-YEAR(F114))*12+MONTH(B114)-MONTH(F114)</f>
        <v>98</v>
      </c>
      <c r="T114" s="2">
        <f>(YEAR(B114)-YEAR(L114))*12+MONTH(B114)-MONTH(L114)</f>
        <v>253</v>
      </c>
      <c r="U114" s="4">
        <f t="shared" si="22"/>
        <v>155</v>
      </c>
      <c r="W114" s="36">
        <f>C114-G114</f>
        <v>-0.14398299999999953</v>
      </c>
      <c r="X114" s="10">
        <f t="shared" si="31"/>
        <v>-1.4692142857142809E-3</v>
      </c>
      <c r="Y114" s="24">
        <f t="shared" si="30"/>
        <v>-1.763057142857137E-2</v>
      </c>
      <c r="AA114" s="36">
        <f>C114-M114</f>
        <v>-1.164447</v>
      </c>
      <c r="AB114" s="10">
        <f t="shared" si="32"/>
        <v>-4.6025573122529641E-3</v>
      </c>
      <c r="AC114" s="24">
        <f t="shared" si="33"/>
        <v>-5.5230687747035573E-2</v>
      </c>
      <c r="AE114" s="36"/>
      <c r="AF114" s="10"/>
      <c r="AG114" s="24"/>
      <c r="AI114" s="36">
        <f t="shared" si="23"/>
        <v>-1.0204640000000005</v>
      </c>
      <c r="AJ114" s="10">
        <f t="shared" si="24"/>
        <v>-6.5836387096774229E-3</v>
      </c>
      <c r="AK114" s="24">
        <f t="shared" si="25"/>
        <v>-7.9003664516129071E-2</v>
      </c>
      <c r="AM114" s="48">
        <f t="shared" si="26"/>
        <v>6.1373093087557701E-2</v>
      </c>
    </row>
    <row r="115" spans="1:39" x14ac:dyDescent="0.25">
      <c r="A115" s="31" t="s">
        <v>160</v>
      </c>
      <c r="B115" s="19">
        <v>39875</v>
      </c>
      <c r="C115" s="12">
        <v>7.6294000000000004</v>
      </c>
      <c r="D115" s="2">
        <v>0.7</v>
      </c>
      <c r="E115" s="24">
        <v>8.4884000000000001E-2</v>
      </c>
      <c r="F115" s="19">
        <v>36899</v>
      </c>
      <c r="G115" s="12">
        <v>7.9891860000000001</v>
      </c>
      <c r="H115" s="13">
        <v>0.121561</v>
      </c>
      <c r="I115" s="1">
        <v>0.72330500000000075</v>
      </c>
      <c r="J115" s="11">
        <v>35704</v>
      </c>
      <c r="K115" s="12">
        <v>8.2097099999999994</v>
      </c>
      <c r="L115" s="19">
        <v>32202</v>
      </c>
      <c r="M115" s="12">
        <v>8.97227</v>
      </c>
      <c r="N115" s="12">
        <v>0.82383700000000004</v>
      </c>
      <c r="O115" s="6">
        <v>3.7957169999999998</v>
      </c>
      <c r="Q115" s="31">
        <f>(YEAR(B115)-YEAR(F115))*12+MONTH(B115)-MONTH(F115)</f>
        <v>98</v>
      </c>
      <c r="R115" s="2">
        <f>(YEAR(F115)-YEAR(J115))*12+MONTH(F115)-MONTH(J115)</f>
        <v>39</v>
      </c>
      <c r="T115" s="2">
        <f>(YEAR(B115)-YEAR(L115))*12+MONTH(B115)-MONTH(L115)</f>
        <v>253</v>
      </c>
      <c r="U115" s="4">
        <f t="shared" si="22"/>
        <v>155</v>
      </c>
      <c r="W115" s="36">
        <f>C115-G115</f>
        <v>-0.35978599999999972</v>
      </c>
      <c r="X115" s="10">
        <f t="shared" si="31"/>
        <v>-3.6712857142857116E-3</v>
      </c>
      <c r="Y115" s="24">
        <f t="shared" si="30"/>
        <v>-4.4055428571428537E-2</v>
      </c>
      <c r="AA115" s="36">
        <f>C115-M115</f>
        <v>-1.3428699999999996</v>
      </c>
      <c r="AB115" s="10">
        <f t="shared" si="32"/>
        <v>-5.3077865612648203E-3</v>
      </c>
      <c r="AC115" s="24">
        <f t="shared" si="33"/>
        <v>-6.369343873517784E-2</v>
      </c>
      <c r="AE115" s="36">
        <f>G115-K115</f>
        <v>-0.22052399999999928</v>
      </c>
      <c r="AF115" s="10">
        <f>AE115/R115</f>
        <v>-5.6544615384615197E-3</v>
      </c>
      <c r="AG115" s="24">
        <f>AF115*12</f>
        <v>-6.7853538461538243E-2</v>
      </c>
      <c r="AI115" s="36">
        <f t="shared" si="23"/>
        <v>-0.98308399999999985</v>
      </c>
      <c r="AJ115" s="10">
        <f t="shared" si="24"/>
        <v>-6.3424774193548373E-3</v>
      </c>
      <c r="AK115" s="24">
        <f t="shared" si="25"/>
        <v>-7.6109729032258044E-2</v>
      </c>
      <c r="AM115" s="48">
        <f t="shared" si="26"/>
        <v>3.2054300460829507E-2</v>
      </c>
    </row>
    <row r="116" spans="1:39" x14ac:dyDescent="0.25">
      <c r="A116" s="31" t="s">
        <v>192</v>
      </c>
      <c r="B116" s="19">
        <v>39875</v>
      </c>
      <c r="C116" s="12">
        <v>3.3122099999999999</v>
      </c>
      <c r="D116" s="2">
        <v>0.5</v>
      </c>
      <c r="E116" s="24">
        <v>8.4349999999999994E-2</v>
      </c>
      <c r="F116" s="19">
        <v>36899</v>
      </c>
      <c r="G116" s="12">
        <v>3.428947</v>
      </c>
      <c r="H116" s="13">
        <v>8.7134000000000003E-2</v>
      </c>
      <c r="I116" s="1">
        <v>0.50073499999999971</v>
      </c>
      <c r="J116" s="11"/>
      <c r="K116" s="12">
        <v>0</v>
      </c>
      <c r="L116" s="19">
        <v>32202</v>
      </c>
      <c r="M116" s="12">
        <v>4.5723399999999996</v>
      </c>
      <c r="N116" s="12">
        <v>0.57213999999999998</v>
      </c>
      <c r="O116" s="6">
        <v>2.0544450000000003</v>
      </c>
      <c r="Q116" s="31">
        <f>(YEAR(B116)-YEAR(F116))*12+MONTH(B116)-MONTH(F116)</f>
        <v>98</v>
      </c>
      <c r="T116" s="2">
        <f>(YEAR(B116)-YEAR(L116))*12+MONTH(B116)-MONTH(L116)</f>
        <v>253</v>
      </c>
      <c r="U116" s="4">
        <f t="shared" si="22"/>
        <v>155</v>
      </c>
      <c r="W116" s="36">
        <f>C116-G116</f>
        <v>-0.11673700000000009</v>
      </c>
      <c r="X116" s="10">
        <f t="shared" si="31"/>
        <v>-1.1911938775510213E-3</v>
      </c>
      <c r="Y116" s="24">
        <f t="shared" si="30"/>
        <v>-1.4294326530612255E-2</v>
      </c>
      <c r="AA116" s="36">
        <f>C116-M116</f>
        <v>-1.2601299999999998</v>
      </c>
      <c r="AB116" s="10">
        <f t="shared" si="32"/>
        <v>-4.9807509881422919E-3</v>
      </c>
      <c r="AC116" s="24">
        <f t="shared" si="33"/>
        <v>-5.9769011857707499E-2</v>
      </c>
      <c r="AE116" s="36"/>
      <c r="AF116" s="10"/>
      <c r="AG116" s="24"/>
      <c r="AI116" s="36">
        <f t="shared" si="23"/>
        <v>-1.1433929999999997</v>
      </c>
      <c r="AJ116" s="10">
        <f t="shared" si="24"/>
        <v>-7.3767290322580619E-3</v>
      </c>
      <c r="AK116" s="24">
        <f t="shared" si="25"/>
        <v>-8.852074838709674E-2</v>
      </c>
      <c r="AM116" s="48">
        <f t="shared" si="26"/>
        <v>7.4226421856484481E-2</v>
      </c>
    </row>
    <row r="117" spans="1:39" x14ac:dyDescent="0.25">
      <c r="A117" s="31" t="s">
        <v>165</v>
      </c>
      <c r="B117" s="19">
        <v>39875</v>
      </c>
      <c r="C117" s="12">
        <v>10.27003</v>
      </c>
      <c r="D117" s="2">
        <v>0.8</v>
      </c>
      <c r="E117" s="24">
        <v>7.7650999999999998E-2</v>
      </c>
      <c r="F117" s="19">
        <v>36899</v>
      </c>
      <c r="G117" s="12">
        <v>10.708619000000001</v>
      </c>
      <c r="H117" s="13">
        <v>0.10348499999999999</v>
      </c>
      <c r="I117" s="1">
        <v>0.84033099999999905</v>
      </c>
      <c r="J117" s="11">
        <v>35704</v>
      </c>
      <c r="K117" s="12">
        <v>10.533562</v>
      </c>
      <c r="L117" s="19">
        <v>32202</v>
      </c>
      <c r="M117" s="12">
        <v>11.467745000000001</v>
      </c>
      <c r="N117" s="12">
        <v>0.57461399999999996</v>
      </c>
      <c r="O117" s="6">
        <v>4.225166999999999</v>
      </c>
      <c r="Q117" s="31">
        <f>(YEAR(B117)-YEAR(F117))*12+MONTH(B117)-MONTH(F117)</f>
        <v>98</v>
      </c>
      <c r="R117" s="2">
        <f>(YEAR(F117)-YEAR(J117))*12+MONTH(F117)-MONTH(J117)</f>
        <v>39</v>
      </c>
      <c r="T117" s="2">
        <f>(YEAR(B117)-YEAR(L117))*12+MONTH(B117)-MONTH(L117)</f>
        <v>253</v>
      </c>
      <c r="U117" s="4">
        <f t="shared" si="22"/>
        <v>155</v>
      </c>
      <c r="W117" s="36">
        <f>C117-G117</f>
        <v>-0.43858900000000034</v>
      </c>
      <c r="X117" s="10">
        <f t="shared" si="31"/>
        <v>-4.4753979591836768E-3</v>
      </c>
      <c r="Y117" s="24">
        <f t="shared" si="30"/>
        <v>-5.3704775510204125E-2</v>
      </c>
      <c r="AA117" s="36">
        <f>C117-M117</f>
        <v>-1.1977150000000005</v>
      </c>
      <c r="AB117" s="10">
        <f t="shared" si="32"/>
        <v>-4.7340513833992112E-3</v>
      </c>
      <c r="AC117" s="24">
        <f t="shared" si="33"/>
        <v>-5.6808616600790535E-2</v>
      </c>
      <c r="AE117" s="36">
        <f>G117-K117</f>
        <v>0.17505700000000068</v>
      </c>
      <c r="AF117" s="10">
        <f>AE117/R117</f>
        <v>4.4886410256410429E-3</v>
      </c>
      <c r="AG117" s="24">
        <f>AF117*12</f>
        <v>5.3863692307692515E-2</v>
      </c>
      <c r="AI117" s="36">
        <f t="shared" si="23"/>
        <v>-0.75912600000000019</v>
      </c>
      <c r="AJ117" s="10">
        <f t="shared" si="24"/>
        <v>-4.8975870967741947E-3</v>
      </c>
      <c r="AK117" s="24">
        <f t="shared" si="25"/>
        <v>-5.8771045161290336E-2</v>
      </c>
      <c r="AM117" s="48">
        <f t="shared" si="26"/>
        <v>5.066269651086211E-3</v>
      </c>
    </row>
    <row r="118" spans="1:39" x14ac:dyDescent="0.25">
      <c r="A118" s="31" t="s">
        <v>178</v>
      </c>
      <c r="B118" s="19">
        <v>39875</v>
      </c>
      <c r="C118" s="12">
        <v>0.60391099999999998</v>
      </c>
      <c r="D118" s="2">
        <v>0.2</v>
      </c>
      <c r="E118" s="24"/>
      <c r="F118" s="19">
        <v>36899</v>
      </c>
      <c r="G118" s="12">
        <v>0.70915899999999998</v>
      </c>
      <c r="H118" s="13">
        <v>0.11014</v>
      </c>
      <c r="I118" s="1">
        <v>0.216862</v>
      </c>
      <c r="J118" s="11"/>
      <c r="K118" s="12">
        <v>0</v>
      </c>
      <c r="L118" s="19">
        <v>32202</v>
      </c>
      <c r="M118" s="12">
        <v>0.80485799999999996</v>
      </c>
      <c r="N118" s="12"/>
      <c r="O118" s="6">
        <v>1.193219</v>
      </c>
      <c r="Q118" s="31">
        <f>(YEAR(B118)-YEAR(F118))*12+MONTH(B118)-MONTH(F118)</f>
        <v>98</v>
      </c>
      <c r="T118" s="2">
        <f>(YEAR(B118)-YEAR(L118))*12+MONTH(B118)-MONTH(L118)</f>
        <v>253</v>
      </c>
      <c r="U118" s="4">
        <f t="shared" si="22"/>
        <v>155</v>
      </c>
      <c r="W118" s="36">
        <f>C118-G118</f>
        <v>-0.10524800000000001</v>
      </c>
      <c r="X118" s="10">
        <f t="shared" si="31"/>
        <v>-1.0739591836734694E-3</v>
      </c>
      <c r="Y118" s="24">
        <f t="shared" si="30"/>
        <v>-1.2887510204081633E-2</v>
      </c>
      <c r="AA118" s="36">
        <f>C118-M118</f>
        <v>-0.20094699999999999</v>
      </c>
      <c r="AB118" s="10">
        <f t="shared" si="32"/>
        <v>-7.9425691699604737E-4</v>
      </c>
      <c r="AC118" s="24">
        <f t="shared" si="33"/>
        <v>-9.5310830039525684E-3</v>
      </c>
      <c r="AE118" s="36"/>
      <c r="AF118" s="10"/>
      <c r="AG118" s="24"/>
      <c r="AI118" s="36">
        <f t="shared" si="23"/>
        <v>-9.5698999999999979E-2</v>
      </c>
      <c r="AJ118" s="10">
        <f t="shared" si="24"/>
        <v>-6.1741290322580634E-4</v>
      </c>
      <c r="AK118" s="24">
        <f t="shared" si="25"/>
        <v>-7.4089548387096761E-3</v>
      </c>
      <c r="AM118" s="48">
        <f t="shared" si="26"/>
        <v>-5.4785553653719571E-3</v>
      </c>
    </row>
    <row r="119" spans="1:39" x14ac:dyDescent="0.25">
      <c r="A119" s="31" t="s">
        <v>108</v>
      </c>
      <c r="B119" s="19">
        <v>39875</v>
      </c>
      <c r="C119" s="12">
        <v>110.307087</v>
      </c>
      <c r="D119" s="2">
        <v>2.5</v>
      </c>
      <c r="E119" s="24">
        <v>0.12341100000000001</v>
      </c>
      <c r="F119" s="19">
        <v>36899</v>
      </c>
      <c r="G119" s="12">
        <v>110.74679999999999</v>
      </c>
      <c r="H119" s="13">
        <v>0.16463</v>
      </c>
      <c r="I119" s="1">
        <v>2.5952950000000072</v>
      </c>
      <c r="J119" s="11"/>
      <c r="K119" s="12">
        <v>0</v>
      </c>
      <c r="L119" s="19">
        <v>32202</v>
      </c>
      <c r="M119" s="12">
        <v>111.496503</v>
      </c>
      <c r="N119" s="12">
        <v>0.69985200000000003</v>
      </c>
      <c r="O119" s="6">
        <v>12.975678000000002</v>
      </c>
      <c r="Q119" s="31">
        <f>(YEAR(B119)-YEAR(F119))*12+MONTH(B119)-MONTH(F119)</f>
        <v>98</v>
      </c>
      <c r="T119" s="2">
        <f>(YEAR(B119)-YEAR(L119))*12+MONTH(B119)-MONTH(L119)</f>
        <v>253</v>
      </c>
      <c r="U119" s="4">
        <f t="shared" si="22"/>
        <v>155</v>
      </c>
      <c r="W119" s="36">
        <f>C119-G119</f>
        <v>-0.43971299999999758</v>
      </c>
      <c r="X119" s="10">
        <f t="shared" si="31"/>
        <v>-4.4868673469387506E-3</v>
      </c>
      <c r="Y119" s="24">
        <f t="shared" ref="Y119:Y150" si="34">X119*12</f>
        <v>-5.3842408163265007E-2</v>
      </c>
      <c r="AA119" s="36">
        <f>C119-M119</f>
        <v>-1.1894160000000085</v>
      </c>
      <c r="AB119" s="10">
        <f t="shared" si="32"/>
        <v>-4.7012490118577407E-3</v>
      </c>
      <c r="AC119" s="24">
        <f t="shared" si="33"/>
        <v>-5.6414988142292885E-2</v>
      </c>
      <c r="AE119" s="36"/>
      <c r="AF119" s="10"/>
      <c r="AG119" s="24"/>
      <c r="AI119" s="36">
        <f t="shared" si="23"/>
        <v>-0.74970300000001089</v>
      </c>
      <c r="AJ119" s="10">
        <f t="shared" si="24"/>
        <v>-4.8367935483871671E-3</v>
      </c>
      <c r="AK119" s="24">
        <f t="shared" si="25"/>
        <v>-5.8041522580646002E-2</v>
      </c>
      <c r="AM119" s="48">
        <f t="shared" si="26"/>
        <v>4.1991144173809947E-3</v>
      </c>
    </row>
    <row r="120" spans="1:39" x14ac:dyDescent="0.25">
      <c r="A120" s="31" t="s">
        <v>109</v>
      </c>
      <c r="B120" s="19">
        <v>39875</v>
      </c>
      <c r="C120" s="12">
        <v>24.589911000000001</v>
      </c>
      <c r="D120" s="2">
        <v>1.2</v>
      </c>
      <c r="E120" s="24">
        <v>0.25836900000000002</v>
      </c>
      <c r="F120" s="19">
        <v>36899</v>
      </c>
      <c r="G120" s="12">
        <v>24.787357</v>
      </c>
      <c r="H120" s="13">
        <v>0.30591699999999999</v>
      </c>
      <c r="I120" s="1">
        <v>1.211860999999999</v>
      </c>
      <c r="J120" s="11"/>
      <c r="K120" s="12">
        <v>0</v>
      </c>
      <c r="L120" s="19">
        <v>32202</v>
      </c>
      <c r="M120" s="12">
        <v>25.142951</v>
      </c>
      <c r="N120" s="12">
        <v>1.263083</v>
      </c>
      <c r="O120" s="6">
        <v>5.9539380000000008</v>
      </c>
      <c r="Q120" s="31">
        <f>(YEAR(B120)-YEAR(F120))*12+MONTH(B120)-MONTH(F120)</f>
        <v>98</v>
      </c>
      <c r="T120" s="2">
        <f>(YEAR(B120)-YEAR(L120))*12+MONTH(B120)-MONTH(L120)</f>
        <v>253</v>
      </c>
      <c r="U120" s="4">
        <f t="shared" si="22"/>
        <v>155</v>
      </c>
      <c r="W120" s="36">
        <f>C120-G120</f>
        <v>-0.19744599999999934</v>
      </c>
      <c r="X120" s="10">
        <f t="shared" si="31"/>
        <v>-2.0147551020408098E-3</v>
      </c>
      <c r="Y120" s="24">
        <f t="shared" si="34"/>
        <v>-2.4177061224489718E-2</v>
      </c>
      <c r="AA120" s="36">
        <f>C120-M120</f>
        <v>-0.55303999999999931</v>
      </c>
      <c r="AB120" s="10">
        <f t="shared" si="32"/>
        <v>-2.185928853754938E-3</v>
      </c>
      <c r="AC120" s="24">
        <f t="shared" si="33"/>
        <v>-2.6231146245059254E-2</v>
      </c>
      <c r="AE120" s="36"/>
      <c r="AF120" s="10"/>
      <c r="AG120" s="24"/>
      <c r="AI120" s="36">
        <f t="shared" si="23"/>
        <v>-0.35559399999999997</v>
      </c>
      <c r="AJ120" s="10">
        <f t="shared" si="24"/>
        <v>-2.2941548387096773E-3</v>
      </c>
      <c r="AK120" s="24">
        <f t="shared" si="25"/>
        <v>-2.7529858064516126E-2</v>
      </c>
      <c r="AM120" s="48">
        <f t="shared" si="26"/>
        <v>3.3527968400264077E-3</v>
      </c>
    </row>
    <row r="121" spans="1:39" x14ac:dyDescent="0.25">
      <c r="A121" s="31" t="s">
        <v>186</v>
      </c>
      <c r="B121" s="19">
        <v>39875</v>
      </c>
      <c r="C121" s="12">
        <v>0.59844900000000001</v>
      </c>
      <c r="D121" s="2">
        <v>0.2</v>
      </c>
      <c r="E121" s="24"/>
      <c r="F121" s="19">
        <v>36899</v>
      </c>
      <c r="G121" s="12">
        <v>0.61820900000000001</v>
      </c>
      <c r="H121" s="13">
        <v>5.7584000000000003E-2</v>
      </c>
      <c r="I121" s="1">
        <v>0.16992700000000005</v>
      </c>
      <c r="J121" s="11"/>
      <c r="K121" s="12">
        <v>0</v>
      </c>
      <c r="L121" s="19">
        <v>32202</v>
      </c>
      <c r="M121" s="12">
        <v>1.7932399999999999</v>
      </c>
      <c r="N121" s="12">
        <v>1.231236</v>
      </c>
      <c r="O121" s="6">
        <v>1.5027570000000001</v>
      </c>
      <c r="Q121" s="31">
        <f>(YEAR(B121)-YEAR(F121))*12+MONTH(B121)-MONTH(F121)</f>
        <v>98</v>
      </c>
      <c r="T121" s="2">
        <f>(YEAR(B121)-YEAR(L121))*12+MONTH(B121)-MONTH(L121)</f>
        <v>253</v>
      </c>
      <c r="U121" s="4">
        <f t="shared" si="22"/>
        <v>155</v>
      </c>
      <c r="W121" s="36">
        <f>C121-G121</f>
        <v>-1.976E-2</v>
      </c>
      <c r="X121" s="10">
        <f t="shared" si="31"/>
        <v>-2.0163265306122449E-4</v>
      </c>
      <c r="Y121" s="24">
        <f t="shared" si="34"/>
        <v>-2.4195918367346941E-3</v>
      </c>
      <c r="AA121" s="36">
        <f>C121-M121</f>
        <v>-1.1947909999999999</v>
      </c>
      <c r="AB121" s="10">
        <f t="shared" si="32"/>
        <v>-4.722494071146245E-3</v>
      </c>
      <c r="AC121" s="24">
        <f t="shared" si="33"/>
        <v>-5.6669928853754936E-2</v>
      </c>
      <c r="AE121" s="36"/>
      <c r="AF121" s="10"/>
      <c r="AG121" s="24"/>
      <c r="AI121" s="36">
        <f t="shared" si="23"/>
        <v>-1.1750309999999999</v>
      </c>
      <c r="AJ121" s="10">
        <f t="shared" si="24"/>
        <v>-7.5808451612903224E-3</v>
      </c>
      <c r="AK121" s="24">
        <f t="shared" si="25"/>
        <v>-9.0970141935483861E-2</v>
      </c>
      <c r="AM121" s="48">
        <f t="shared" si="26"/>
        <v>8.8550550098749167E-2</v>
      </c>
    </row>
    <row r="122" spans="1:39" x14ac:dyDescent="0.25">
      <c r="A122" s="31" t="s">
        <v>185</v>
      </c>
      <c r="B122" s="19">
        <v>39875</v>
      </c>
      <c r="C122" s="12">
        <v>0.60276300000000005</v>
      </c>
      <c r="D122" s="2">
        <v>0.2</v>
      </c>
      <c r="E122" s="24"/>
      <c r="F122" s="19">
        <v>36899</v>
      </c>
      <c r="G122" s="12">
        <v>0.60266799999999998</v>
      </c>
      <c r="H122" s="13">
        <v>9.2007000000000005E-2</v>
      </c>
      <c r="I122" s="1">
        <v>0.19946399999999997</v>
      </c>
      <c r="J122" s="11"/>
      <c r="K122" s="12">
        <v>0</v>
      </c>
      <c r="L122" s="19">
        <v>32202</v>
      </c>
      <c r="M122" s="12">
        <v>1.1349469999999999</v>
      </c>
      <c r="N122" s="12"/>
      <c r="O122" s="6">
        <v>1.243007</v>
      </c>
      <c r="Q122" s="31">
        <f>(YEAR(B122)-YEAR(F122))*12+MONTH(B122)-MONTH(F122)</f>
        <v>98</v>
      </c>
      <c r="T122" s="2">
        <f>(YEAR(B122)-YEAR(L122))*12+MONTH(B122)-MONTH(L122)</f>
        <v>253</v>
      </c>
      <c r="U122" s="4">
        <f t="shared" si="22"/>
        <v>155</v>
      </c>
      <c r="W122" s="36">
        <f>C122-G122</f>
        <v>9.5000000000067253E-5</v>
      </c>
      <c r="X122" s="10">
        <f t="shared" si="31"/>
        <v>9.6938775510272703E-7</v>
      </c>
      <c r="Y122" s="24">
        <f t="shared" si="34"/>
        <v>1.1632653061232724E-5</v>
      </c>
      <c r="AA122" s="36">
        <f>C122-M122</f>
        <v>-0.53218399999999988</v>
      </c>
      <c r="AB122" s="10">
        <f t="shared" si="32"/>
        <v>-2.1034940711462447E-3</v>
      </c>
      <c r="AC122" s="24">
        <f t="shared" si="33"/>
        <v>-2.5241928853754939E-2</v>
      </c>
      <c r="AE122" s="36"/>
      <c r="AF122" s="10"/>
      <c r="AG122" s="24"/>
      <c r="AI122" s="36">
        <f t="shared" si="23"/>
        <v>-0.53227899999999995</v>
      </c>
      <c r="AJ122" s="10">
        <f t="shared" si="24"/>
        <v>-3.4340580645161288E-3</v>
      </c>
      <c r="AK122" s="24">
        <f t="shared" si="25"/>
        <v>-4.1208696774193546E-2</v>
      </c>
      <c r="AM122" s="48">
        <f t="shared" si="26"/>
        <v>4.122032942725478E-2</v>
      </c>
    </row>
    <row r="123" spans="1:39" x14ac:dyDescent="0.25">
      <c r="A123" s="31" t="s">
        <v>181</v>
      </c>
      <c r="B123" s="19">
        <v>39875</v>
      </c>
      <c r="C123" s="12">
        <v>0.91586100000000004</v>
      </c>
      <c r="D123" s="2">
        <v>0.2</v>
      </c>
      <c r="E123" s="24"/>
      <c r="F123" s="19">
        <v>36899</v>
      </c>
      <c r="G123" s="12">
        <v>0.92684599999999995</v>
      </c>
      <c r="H123" s="13">
        <v>0.03</v>
      </c>
      <c r="I123" s="1">
        <v>0.22741200000000006</v>
      </c>
      <c r="J123" s="11"/>
      <c r="K123" s="12">
        <v>0</v>
      </c>
      <c r="L123" s="19">
        <v>32202</v>
      </c>
      <c r="M123" s="12">
        <v>0.91586100000000004</v>
      </c>
      <c r="N123" s="12"/>
      <c r="O123" s="6">
        <v>1.1036920000000001</v>
      </c>
      <c r="Q123" s="31">
        <f>(YEAR(B123)-YEAR(F123))*12+MONTH(B123)-MONTH(F123)</f>
        <v>98</v>
      </c>
      <c r="T123" s="2">
        <f>(YEAR(B123)-YEAR(L123))*12+MONTH(B123)-MONTH(L123)</f>
        <v>253</v>
      </c>
      <c r="U123" s="4">
        <f t="shared" si="22"/>
        <v>155</v>
      </c>
      <c r="W123" s="36">
        <f>C123-G123</f>
        <v>-1.0984999999999912E-2</v>
      </c>
      <c r="X123" s="10">
        <f t="shared" si="31"/>
        <v>-1.1209183673469297E-4</v>
      </c>
      <c r="Y123" s="24">
        <f t="shared" si="34"/>
        <v>-1.3451020408163158E-3</v>
      </c>
      <c r="AA123" s="36">
        <f>C123-M123</f>
        <v>0</v>
      </c>
      <c r="AB123" s="10">
        <f t="shared" si="32"/>
        <v>0</v>
      </c>
      <c r="AC123" s="24">
        <f t="shared" si="33"/>
        <v>0</v>
      </c>
      <c r="AE123" s="36"/>
      <c r="AF123" s="10"/>
      <c r="AG123" s="24"/>
      <c r="AI123" s="36">
        <f t="shared" si="23"/>
        <v>1.0984999999999912E-2</v>
      </c>
      <c r="AJ123" s="10">
        <f t="shared" si="24"/>
        <v>7.0870967741934918E-5</v>
      </c>
      <c r="AK123" s="24">
        <f t="shared" si="25"/>
        <v>8.5045161290321896E-4</v>
      </c>
      <c r="AM123" s="48">
        <f t="shared" si="26"/>
        <v>-2.1955536537195345E-3</v>
      </c>
    </row>
    <row r="124" spans="1:39" x14ac:dyDescent="0.25">
      <c r="A124" s="31" t="s">
        <v>9</v>
      </c>
      <c r="B124" s="19">
        <v>39875</v>
      </c>
      <c r="C124" s="12">
        <v>6.4612489999999996</v>
      </c>
      <c r="D124" s="2">
        <v>0.7</v>
      </c>
      <c r="E124" s="24">
        <v>1.7996999999999999E-2</v>
      </c>
      <c r="F124" s="19">
        <v>37160</v>
      </c>
      <c r="G124" s="12">
        <v>6.5771009999999999</v>
      </c>
      <c r="H124" s="13">
        <v>5.9965999999999998E-2</v>
      </c>
      <c r="I124" s="1">
        <v>0.69941900000000068</v>
      </c>
      <c r="J124" s="11">
        <v>35704</v>
      </c>
      <c r="K124" s="12">
        <v>6.6771419999999999</v>
      </c>
      <c r="L124" s="19">
        <v>32202</v>
      </c>
      <c r="M124" s="12">
        <v>7.3329490000000002</v>
      </c>
      <c r="N124" s="12">
        <v>1.027874</v>
      </c>
      <c r="O124" s="6">
        <v>3.3657490000000001</v>
      </c>
      <c r="Q124" s="31">
        <f>(YEAR(B124)-YEAR(F124))*12+MONTH(B124)-MONTH(F124)</f>
        <v>90</v>
      </c>
      <c r="R124" s="2">
        <f>(YEAR(F124)-YEAR(J124))*12+MONTH(F124)-MONTH(J124)</f>
        <v>47</v>
      </c>
      <c r="T124" s="2">
        <f>(YEAR(B124)-YEAR(L124))*12+MONTH(B124)-MONTH(L124)</f>
        <v>253</v>
      </c>
      <c r="U124" s="4">
        <f t="shared" si="22"/>
        <v>163</v>
      </c>
      <c r="W124" s="36">
        <f>C124-G124</f>
        <v>-0.11585200000000029</v>
      </c>
      <c r="X124" s="10">
        <f t="shared" si="31"/>
        <v>-1.2872444444444477E-3</v>
      </c>
      <c r="Y124" s="24">
        <f t="shared" si="34"/>
        <v>-1.5446933333333373E-2</v>
      </c>
      <c r="AA124" s="36">
        <f>C124-M124</f>
        <v>-0.87170000000000059</v>
      </c>
      <c r="AB124" s="10">
        <f t="shared" si="32"/>
        <v>-3.4454545454545476E-3</v>
      </c>
      <c r="AC124" s="24">
        <f t="shared" si="33"/>
        <v>-4.1345454545454574E-2</v>
      </c>
      <c r="AE124" s="36">
        <f>G124-K124</f>
        <v>-0.10004100000000005</v>
      </c>
      <c r="AF124" s="10">
        <f>AE124/R124</f>
        <v>-2.1285319148936178E-3</v>
      </c>
      <c r="AG124" s="24">
        <f>AF124*12</f>
        <v>-2.5542382978723414E-2</v>
      </c>
      <c r="AI124" s="36">
        <f t="shared" si="23"/>
        <v>-0.7558480000000003</v>
      </c>
      <c r="AJ124" s="10">
        <f t="shared" si="24"/>
        <v>-4.6371042944785296E-3</v>
      </c>
      <c r="AK124" s="24">
        <f t="shared" si="25"/>
        <v>-5.5645251533742356E-2</v>
      </c>
      <c r="AM124" s="48">
        <f t="shared" si="26"/>
        <v>4.0198318200408985E-2</v>
      </c>
    </row>
    <row r="125" spans="1:39" x14ac:dyDescent="0.25">
      <c r="A125" s="31" t="s">
        <v>68</v>
      </c>
      <c r="B125" s="19">
        <v>39875</v>
      </c>
      <c r="C125" s="12">
        <v>0.47784599999999999</v>
      </c>
      <c r="D125" s="2">
        <v>0.1</v>
      </c>
      <c r="E125" s="24"/>
      <c r="F125" s="19">
        <v>36899</v>
      </c>
      <c r="G125" s="12">
        <v>0.47784599999999999</v>
      </c>
      <c r="H125" s="13">
        <v>5.6388000000000001E-2</v>
      </c>
      <c r="I125" s="1">
        <v>0.14035500000000006</v>
      </c>
      <c r="J125" s="11"/>
      <c r="K125" s="12">
        <v>0</v>
      </c>
      <c r="L125" s="19">
        <v>32202</v>
      </c>
      <c r="M125" s="12">
        <v>0.48896400000000001</v>
      </c>
      <c r="N125" s="12">
        <v>0.14291599999999999</v>
      </c>
      <c r="O125" s="6">
        <v>0.70993700000000004</v>
      </c>
      <c r="Q125" s="31">
        <f>(YEAR(B125)-YEAR(F125))*12+MONTH(B125)-MONTH(F125)</f>
        <v>98</v>
      </c>
      <c r="T125" s="2">
        <f>(YEAR(B125)-YEAR(L125))*12+MONTH(B125)-MONTH(L125)</f>
        <v>253</v>
      </c>
      <c r="U125" s="4">
        <f t="shared" si="22"/>
        <v>155</v>
      </c>
      <c r="W125" s="36">
        <f>C125-G125</f>
        <v>0</v>
      </c>
      <c r="X125" s="10">
        <v>0</v>
      </c>
      <c r="Y125" s="24">
        <f t="shared" si="34"/>
        <v>0</v>
      </c>
      <c r="AA125" s="36">
        <f>C125-M125</f>
        <v>-1.1118000000000017E-2</v>
      </c>
      <c r="AB125" s="10">
        <f t="shared" si="32"/>
        <v>-4.3944664031620622E-5</v>
      </c>
      <c r="AC125" s="24">
        <f t="shared" si="33"/>
        <v>-5.2733596837944746E-4</v>
      </c>
      <c r="AE125" s="36"/>
      <c r="AF125" s="10"/>
      <c r="AG125" s="24"/>
      <c r="AI125" s="36">
        <f t="shared" si="23"/>
        <v>-1.1118000000000017E-2</v>
      </c>
      <c r="AJ125" s="10">
        <f t="shared" si="24"/>
        <v>-7.1729032258064618E-5</v>
      </c>
      <c r="AK125" s="24">
        <f t="shared" si="25"/>
        <v>-8.6074838709677536E-4</v>
      </c>
      <c r="AM125" s="48">
        <f t="shared" si="26"/>
        <v>8.6074838709677536E-4</v>
      </c>
    </row>
    <row r="126" spans="1:39" x14ac:dyDescent="0.25">
      <c r="A126" s="31" t="s">
        <v>10</v>
      </c>
      <c r="B126" s="19">
        <v>39875</v>
      </c>
      <c r="C126" s="12">
        <v>28.646395999999999</v>
      </c>
      <c r="D126" s="2">
        <v>1.6</v>
      </c>
      <c r="E126" s="24">
        <v>0.130028</v>
      </c>
      <c r="F126" s="19">
        <v>37160</v>
      </c>
      <c r="G126" s="12">
        <v>29.598596000000001</v>
      </c>
      <c r="H126" s="13">
        <v>0.144514</v>
      </c>
      <c r="I126" s="1">
        <v>1.6167139999999982</v>
      </c>
      <c r="J126" s="11">
        <v>35704</v>
      </c>
      <c r="K126" s="12">
        <v>29.873937999999999</v>
      </c>
      <c r="L126" s="19">
        <v>32202</v>
      </c>
      <c r="M126" s="12">
        <v>31.673462000000001</v>
      </c>
      <c r="N126" s="12">
        <v>0.67971400000000004</v>
      </c>
      <c r="O126" s="6">
        <v>8.1882900000000021</v>
      </c>
      <c r="Q126" s="31">
        <f>(YEAR(B126)-YEAR(F126))*12+MONTH(B126)-MONTH(F126)</f>
        <v>90</v>
      </c>
      <c r="R126" s="2">
        <f>(YEAR(F126)-YEAR(J126))*12+MONTH(F126)-MONTH(J126)</f>
        <v>47</v>
      </c>
      <c r="T126" s="2">
        <f>(YEAR(B126)-YEAR(L126))*12+MONTH(B126)-MONTH(L126)</f>
        <v>253</v>
      </c>
      <c r="U126" s="4">
        <f t="shared" si="22"/>
        <v>163</v>
      </c>
      <c r="W126" s="36">
        <f>C126-G126</f>
        <v>-0.95220000000000127</v>
      </c>
      <c r="X126" s="10">
        <f>W126/Q126</f>
        <v>-1.0580000000000015E-2</v>
      </c>
      <c r="Y126" s="24">
        <f t="shared" si="34"/>
        <v>-0.12696000000000018</v>
      </c>
      <c r="AA126" s="36">
        <f>C126-M126</f>
        <v>-3.0270660000000014</v>
      </c>
      <c r="AB126" s="10">
        <f t="shared" si="32"/>
        <v>-1.1964687747035579E-2</v>
      </c>
      <c r="AC126" s="24">
        <f t="shared" si="33"/>
        <v>-0.14357625296442694</v>
      </c>
      <c r="AE126" s="36">
        <f>G126-K126</f>
        <v>-0.27534199999999842</v>
      </c>
      <c r="AF126" s="10">
        <f>AE126/R126</f>
        <v>-5.8583404255318815E-3</v>
      </c>
      <c r="AG126" s="24">
        <f>AF126*12</f>
        <v>-7.0300085106382582E-2</v>
      </c>
      <c r="AI126" s="36">
        <f t="shared" si="23"/>
        <v>-2.0748660000000001</v>
      </c>
      <c r="AJ126" s="10">
        <f t="shared" si="24"/>
        <v>-1.2729239263803682E-2</v>
      </c>
      <c r="AK126" s="24">
        <f t="shared" si="25"/>
        <v>-0.15275087116564418</v>
      </c>
      <c r="AM126" s="48">
        <f t="shared" si="26"/>
        <v>2.5790871165643992E-2</v>
      </c>
    </row>
    <row r="127" spans="1:39" x14ac:dyDescent="0.25">
      <c r="A127" s="31" t="s">
        <v>97</v>
      </c>
      <c r="B127" s="19">
        <v>39875</v>
      </c>
      <c r="C127" s="12">
        <v>0.177312</v>
      </c>
      <c r="D127" s="2">
        <v>0.1</v>
      </c>
      <c r="E127" s="24"/>
      <c r="F127" s="19">
        <v>36899</v>
      </c>
      <c r="G127" s="12">
        <v>0.177312</v>
      </c>
      <c r="H127" s="13"/>
      <c r="I127" s="1">
        <v>9.6637000000000001E-2</v>
      </c>
      <c r="J127" s="11"/>
      <c r="K127" s="12">
        <v>0</v>
      </c>
      <c r="L127" s="19">
        <v>32202</v>
      </c>
      <c r="M127" s="12">
        <v>0.21623899999999999</v>
      </c>
      <c r="N127" s="12"/>
      <c r="O127" s="6">
        <v>0.51814399999999994</v>
      </c>
      <c r="Q127" s="31">
        <f>(YEAR(B127)-YEAR(F127))*12+MONTH(B127)-MONTH(F127)</f>
        <v>98</v>
      </c>
      <c r="T127" s="2">
        <f>(YEAR(B127)-YEAR(L127))*12+MONTH(B127)-MONTH(L127)</f>
        <v>253</v>
      </c>
      <c r="U127" s="4">
        <f t="shared" si="22"/>
        <v>155</v>
      </c>
      <c r="W127" s="36">
        <f>C127-G127</f>
        <v>0</v>
      </c>
      <c r="X127" s="10">
        <v>0</v>
      </c>
      <c r="Y127" s="24">
        <f t="shared" si="34"/>
        <v>0</v>
      </c>
      <c r="AA127" s="36">
        <f>C127-M127</f>
        <v>-3.8926999999999989E-2</v>
      </c>
      <c r="AB127" s="10">
        <f t="shared" si="32"/>
        <v>-1.5386166007905135E-4</v>
      </c>
      <c r="AC127" s="24">
        <f t="shared" si="33"/>
        <v>-1.8463399209486162E-3</v>
      </c>
      <c r="AE127" s="36"/>
      <c r="AF127" s="10"/>
      <c r="AG127" s="24"/>
      <c r="AI127" s="36">
        <f t="shared" si="23"/>
        <v>-3.8926999999999989E-2</v>
      </c>
      <c r="AJ127" s="10">
        <f t="shared" si="24"/>
        <v>-2.511419354838709E-4</v>
      </c>
      <c r="AK127" s="24">
        <f t="shared" si="25"/>
        <v>-3.0137032258064507E-3</v>
      </c>
      <c r="AM127" s="48">
        <f t="shared" si="26"/>
        <v>3.0137032258064507E-3</v>
      </c>
    </row>
    <row r="128" spans="1:39" x14ac:dyDescent="0.25">
      <c r="A128" s="31" t="s">
        <v>98</v>
      </c>
      <c r="B128" s="19">
        <v>39875</v>
      </c>
      <c r="C128" s="12">
        <v>0.58172900000000005</v>
      </c>
      <c r="D128" s="2">
        <v>0.2</v>
      </c>
      <c r="E128" s="24"/>
      <c r="F128" s="19">
        <v>36899</v>
      </c>
      <c r="G128" s="12">
        <v>0.58172900000000005</v>
      </c>
      <c r="H128" s="13">
        <v>3.8159999999999999E-2</v>
      </c>
      <c r="I128" s="1">
        <v>0.24451699999999993</v>
      </c>
      <c r="J128" s="11"/>
      <c r="K128" s="12">
        <v>0</v>
      </c>
      <c r="L128" s="19">
        <v>32202</v>
      </c>
      <c r="M128" s="12">
        <v>0.69747300000000001</v>
      </c>
      <c r="N128" s="12"/>
      <c r="O128" s="6">
        <v>1.179557</v>
      </c>
      <c r="Q128" s="31">
        <f>(YEAR(B128)-YEAR(F128))*12+MONTH(B128)-MONTH(F128)</f>
        <v>98</v>
      </c>
      <c r="T128" s="2">
        <f>(YEAR(B128)-YEAR(L128))*12+MONTH(B128)-MONTH(L128)</f>
        <v>253</v>
      </c>
      <c r="U128" s="4">
        <f t="shared" si="22"/>
        <v>155</v>
      </c>
      <c r="W128" s="36">
        <f>C128-G128</f>
        <v>0</v>
      </c>
      <c r="X128" s="10">
        <v>0</v>
      </c>
      <c r="Y128" s="24">
        <f t="shared" si="34"/>
        <v>0</v>
      </c>
      <c r="AA128" s="36">
        <f>C128-M128</f>
        <v>-0.11574399999999996</v>
      </c>
      <c r="AB128" s="10">
        <f t="shared" si="32"/>
        <v>-4.5748616600790496E-4</v>
      </c>
      <c r="AC128" s="24">
        <f t="shared" si="33"/>
        <v>-5.4898339920948598E-3</v>
      </c>
      <c r="AE128" s="36"/>
      <c r="AF128" s="10"/>
      <c r="AG128" s="24"/>
      <c r="AI128" s="36">
        <f t="shared" si="23"/>
        <v>-0.11574399999999996</v>
      </c>
      <c r="AJ128" s="10">
        <f t="shared" si="24"/>
        <v>-7.4673548387096749E-4</v>
      </c>
      <c r="AK128" s="24">
        <f t="shared" si="25"/>
        <v>-8.960825806451609E-3</v>
      </c>
      <c r="AM128" s="48">
        <f t="shared" si="26"/>
        <v>8.960825806451609E-3</v>
      </c>
    </row>
    <row r="129" spans="1:39" x14ac:dyDescent="0.25">
      <c r="A129" s="31" t="s">
        <v>91</v>
      </c>
      <c r="B129" s="19">
        <v>39875</v>
      </c>
      <c r="C129" s="12">
        <v>1.2235290000000001</v>
      </c>
      <c r="D129" s="2">
        <v>0.2</v>
      </c>
      <c r="E129" s="24">
        <v>8.9340000000000003E-2</v>
      </c>
      <c r="F129" s="19">
        <v>36899</v>
      </c>
      <c r="G129" s="12">
        <v>1.254643</v>
      </c>
      <c r="H129" s="13">
        <v>6.7894999999999997E-2</v>
      </c>
      <c r="I129" s="1">
        <v>0.24425600000000003</v>
      </c>
      <c r="J129" s="11"/>
      <c r="K129" s="12">
        <v>0</v>
      </c>
      <c r="L129" s="19">
        <v>32202</v>
      </c>
      <c r="M129" s="12">
        <v>1.2235290000000001</v>
      </c>
      <c r="N129" s="12">
        <v>0.46578000000000003</v>
      </c>
      <c r="O129" s="6">
        <v>1.182968</v>
      </c>
      <c r="Q129" s="31">
        <f>(YEAR(B129)-YEAR(F129))*12+MONTH(B129)-MONTH(F129)</f>
        <v>98</v>
      </c>
      <c r="T129" s="2">
        <f>(YEAR(B129)-YEAR(L129))*12+MONTH(B129)-MONTH(L129)</f>
        <v>253</v>
      </c>
      <c r="U129" s="4">
        <f t="shared" si="22"/>
        <v>155</v>
      </c>
      <c r="W129" s="36">
        <f>C129-G129</f>
        <v>-3.1113999999999864E-2</v>
      </c>
      <c r="X129" s="10">
        <f t="shared" ref="X129:X134" si="35">W129/Q129</f>
        <v>-3.1748979591836595E-4</v>
      </c>
      <c r="Y129" s="24">
        <f t="shared" si="34"/>
        <v>-3.8098775510203913E-3</v>
      </c>
      <c r="AA129" s="36">
        <f>C129-M129</f>
        <v>0</v>
      </c>
      <c r="AB129" s="10">
        <f t="shared" si="32"/>
        <v>0</v>
      </c>
      <c r="AC129" s="24">
        <f t="shared" si="33"/>
        <v>0</v>
      </c>
      <c r="AE129" s="36"/>
      <c r="AF129" s="10"/>
      <c r="AG129" s="24"/>
      <c r="AI129" s="36">
        <f t="shared" si="23"/>
        <v>3.1113999999999864E-2</v>
      </c>
      <c r="AJ129" s="10">
        <f t="shared" si="24"/>
        <v>2.0073548387096688E-4</v>
      </c>
      <c r="AK129" s="24">
        <f t="shared" si="25"/>
        <v>2.4088258064516024E-3</v>
      </c>
      <c r="AM129" s="48">
        <f t="shared" si="26"/>
        <v>-6.2187033574719938E-3</v>
      </c>
    </row>
    <row r="130" spans="1:39" x14ac:dyDescent="0.25">
      <c r="A130" s="31" t="s">
        <v>89</v>
      </c>
      <c r="B130" s="19">
        <v>39875</v>
      </c>
      <c r="C130" s="12">
        <v>0.615429</v>
      </c>
      <c r="D130" s="2">
        <v>0.1</v>
      </c>
      <c r="E130" s="24">
        <v>4.9424000000000003E-2</v>
      </c>
      <c r="F130" s="19">
        <v>36899</v>
      </c>
      <c r="G130" s="12">
        <v>0.64331899999999997</v>
      </c>
      <c r="H130" s="13">
        <v>6.7091999999999999E-2</v>
      </c>
      <c r="I130" s="1">
        <v>0.13982799999999995</v>
      </c>
      <c r="J130" s="11"/>
      <c r="K130" s="12">
        <v>0</v>
      </c>
      <c r="L130" s="19">
        <v>32202</v>
      </c>
      <c r="M130" s="12">
        <v>0.69863299999999995</v>
      </c>
      <c r="N130" s="12">
        <v>0.24418000000000001</v>
      </c>
      <c r="O130" s="6">
        <v>0.76493</v>
      </c>
      <c r="Q130" s="31">
        <f>(YEAR(B130)-YEAR(F130))*12+MONTH(B130)-MONTH(F130)</f>
        <v>98</v>
      </c>
      <c r="T130" s="2">
        <f>(YEAR(B130)-YEAR(L130))*12+MONTH(B130)-MONTH(L130)</f>
        <v>253</v>
      </c>
      <c r="U130" s="4">
        <f t="shared" si="22"/>
        <v>155</v>
      </c>
      <c r="W130" s="36">
        <f>C130-G130</f>
        <v>-2.788999999999997E-2</v>
      </c>
      <c r="X130" s="10">
        <f t="shared" si="35"/>
        <v>-2.8459183673469358E-4</v>
      </c>
      <c r="Y130" s="24">
        <f t="shared" si="34"/>
        <v>-3.4151020408163231E-3</v>
      </c>
      <c r="AA130" s="36">
        <f>C130-M130</f>
        <v>-8.3203999999999945E-2</v>
      </c>
      <c r="AB130" s="10">
        <f t="shared" si="32"/>
        <v>-3.2886956521739109E-4</v>
      </c>
      <c r="AC130" s="24">
        <f t="shared" si="33"/>
        <v>-3.9464347826086935E-3</v>
      </c>
      <c r="AE130" s="36"/>
      <c r="AF130" s="10"/>
      <c r="AG130" s="24"/>
      <c r="AI130" s="36">
        <f t="shared" si="23"/>
        <v>-5.5313999999999974E-2</v>
      </c>
      <c r="AJ130" s="10">
        <f t="shared" si="24"/>
        <v>-3.5686451612903207E-4</v>
      </c>
      <c r="AK130" s="24">
        <f t="shared" si="25"/>
        <v>-4.282374193548385E-3</v>
      </c>
      <c r="AM130" s="48">
        <f t="shared" si="26"/>
        <v>8.672721527320619E-4</v>
      </c>
    </row>
    <row r="131" spans="1:39" x14ac:dyDescent="0.25">
      <c r="A131" s="31" t="s">
        <v>56</v>
      </c>
      <c r="B131" s="19">
        <v>39875</v>
      </c>
      <c r="C131" s="12">
        <v>3.6146739999999999</v>
      </c>
      <c r="D131" s="2">
        <v>0.6</v>
      </c>
      <c r="E131" s="24">
        <v>4.9673000000000002E-2</v>
      </c>
      <c r="F131" s="19">
        <v>36899</v>
      </c>
      <c r="G131" s="12">
        <v>3.610995</v>
      </c>
      <c r="H131" s="13">
        <v>4.4860999999999998E-2</v>
      </c>
      <c r="I131" s="1">
        <v>0.57894200000000007</v>
      </c>
      <c r="J131" s="11"/>
      <c r="K131" s="12">
        <v>0</v>
      </c>
      <c r="L131" s="19">
        <v>32202</v>
      </c>
      <c r="M131" s="12">
        <v>3.8304330000000002</v>
      </c>
      <c r="N131" s="12">
        <v>0.235374</v>
      </c>
      <c r="O131" s="6">
        <v>2.8302979999999995</v>
      </c>
      <c r="Q131" s="31">
        <f>(YEAR(B131)-YEAR(F131))*12+MONTH(B131)-MONTH(F131)</f>
        <v>98</v>
      </c>
      <c r="T131" s="2">
        <f>(YEAR(B131)-YEAR(L131))*12+MONTH(B131)-MONTH(L131)</f>
        <v>253</v>
      </c>
      <c r="U131" s="4">
        <f t="shared" si="22"/>
        <v>155</v>
      </c>
      <c r="W131" s="36">
        <f>C131-G131</f>
        <v>3.6789999999999878E-3</v>
      </c>
      <c r="X131" s="10">
        <f t="shared" si="35"/>
        <v>3.7540816326530485E-5</v>
      </c>
      <c r="Y131" s="24">
        <f t="shared" si="34"/>
        <v>4.5048979591836582E-4</v>
      </c>
      <c r="AA131" s="36">
        <f>C131-M131</f>
        <v>-0.21575900000000026</v>
      </c>
      <c r="AB131" s="10">
        <f t="shared" si="32"/>
        <v>-8.5280237154150302E-4</v>
      </c>
      <c r="AC131" s="24">
        <f t="shared" si="33"/>
        <v>-1.0233628458498036E-2</v>
      </c>
      <c r="AE131" s="36"/>
      <c r="AF131" s="10"/>
      <c r="AG131" s="24"/>
      <c r="AI131" s="36">
        <f t="shared" si="23"/>
        <v>-0.21943800000000024</v>
      </c>
      <c r="AJ131" s="10">
        <f t="shared" si="24"/>
        <v>-1.4157290322580661E-3</v>
      </c>
      <c r="AK131" s="24">
        <f t="shared" si="25"/>
        <v>-1.6988748387096794E-2</v>
      </c>
      <c r="AM131" s="48">
        <f t="shared" si="26"/>
        <v>1.7439238183015158E-2</v>
      </c>
    </row>
    <row r="132" spans="1:39" x14ac:dyDescent="0.25">
      <c r="A132" s="31" t="s">
        <v>193</v>
      </c>
      <c r="B132" s="19">
        <v>39875</v>
      </c>
      <c r="C132" s="12">
        <v>0.177867</v>
      </c>
      <c r="D132" s="2">
        <v>0.1</v>
      </c>
      <c r="E132" s="24">
        <v>2.7394000000000002E-2</v>
      </c>
      <c r="F132" s="19">
        <v>36899</v>
      </c>
      <c r="G132" s="12">
        <v>0.17831900000000001</v>
      </c>
      <c r="H132" s="13"/>
      <c r="I132" s="1">
        <v>7.1263000000000021E-2</v>
      </c>
      <c r="J132" s="11"/>
      <c r="K132" s="12">
        <v>0</v>
      </c>
      <c r="L132" s="19">
        <v>32202</v>
      </c>
      <c r="M132" s="12">
        <v>0.22801299999999999</v>
      </c>
      <c r="N132" s="12">
        <v>0.17760999999999999</v>
      </c>
      <c r="O132" s="6">
        <v>0.40274700000000002</v>
      </c>
      <c r="Q132" s="31">
        <f>(YEAR(B132)-YEAR(F132))*12+MONTH(B132)-MONTH(F132)</f>
        <v>98</v>
      </c>
      <c r="T132" s="2">
        <f>(YEAR(B132)-YEAR(L132))*12+MONTH(B132)-MONTH(L132)</f>
        <v>253</v>
      </c>
      <c r="U132" s="4">
        <f t="shared" si="22"/>
        <v>155</v>
      </c>
      <c r="W132" s="36">
        <f>C132-G132</f>
        <v>-4.5200000000000795E-4</v>
      </c>
      <c r="X132" s="10">
        <f t="shared" si="35"/>
        <v>-4.612244897959265E-6</v>
      </c>
      <c r="Y132" s="24">
        <f t="shared" si="34"/>
        <v>-5.534693877551118E-5</v>
      </c>
      <c r="AA132" s="36">
        <f>C132-M132</f>
        <v>-5.0145999999999996E-2</v>
      </c>
      <c r="AB132" s="10">
        <f t="shared" si="32"/>
        <v>-1.9820553359683793E-4</v>
      </c>
      <c r="AC132" s="24">
        <f t="shared" si="33"/>
        <v>-2.378466403162055E-3</v>
      </c>
      <c r="AE132" s="36"/>
      <c r="AF132" s="10"/>
      <c r="AG132" s="24"/>
      <c r="AI132" s="36">
        <f t="shared" si="23"/>
        <v>-4.9693999999999988E-2</v>
      </c>
      <c r="AJ132" s="10">
        <f t="shared" si="24"/>
        <v>-3.2060645161290313E-4</v>
      </c>
      <c r="AK132" s="24">
        <f t="shared" si="25"/>
        <v>-3.8472774193548378E-3</v>
      </c>
      <c r="AM132" s="48">
        <f t="shared" si="26"/>
        <v>3.7919304805793265E-3</v>
      </c>
    </row>
    <row r="133" spans="1:39" x14ac:dyDescent="0.25">
      <c r="A133" s="31" t="s">
        <v>90</v>
      </c>
      <c r="B133" s="19">
        <v>39875</v>
      </c>
      <c r="C133" s="12">
        <v>0.80045699999999997</v>
      </c>
      <c r="D133" s="2">
        <v>0.2</v>
      </c>
      <c r="E133" s="24">
        <v>4.3379000000000001E-2</v>
      </c>
      <c r="F133" s="19">
        <v>36899</v>
      </c>
      <c r="G133" s="12">
        <v>0.82881400000000005</v>
      </c>
      <c r="H133" s="13"/>
      <c r="I133" s="1">
        <v>0.190693</v>
      </c>
      <c r="J133" s="11"/>
      <c r="K133" s="12">
        <v>0</v>
      </c>
      <c r="L133" s="19">
        <v>32202</v>
      </c>
      <c r="M133" s="12">
        <v>1.0945339999999999</v>
      </c>
      <c r="N133" s="12">
        <v>0.45080900000000002</v>
      </c>
      <c r="O133" s="6">
        <v>1.1352679999999999</v>
      </c>
      <c r="Q133" s="31">
        <f>(YEAR(B133)-YEAR(F133))*12+MONTH(B133)-MONTH(F133)</f>
        <v>98</v>
      </c>
      <c r="T133" s="2">
        <f>(YEAR(B133)-YEAR(L133))*12+MONTH(B133)-MONTH(L133)</f>
        <v>253</v>
      </c>
      <c r="U133" s="4">
        <f t="shared" si="22"/>
        <v>155</v>
      </c>
      <c r="W133" s="36">
        <f>C133-G133</f>
        <v>-2.8357000000000077E-2</v>
      </c>
      <c r="X133" s="10">
        <f t="shared" si="35"/>
        <v>-2.8935714285714366E-4</v>
      </c>
      <c r="Y133" s="24">
        <f t="shared" si="34"/>
        <v>-3.4722857142857238E-3</v>
      </c>
      <c r="AA133" s="36">
        <f>C133-M133</f>
        <v>-0.29407699999999992</v>
      </c>
      <c r="AB133" s="10">
        <f t="shared" si="32"/>
        <v>-1.1623596837944661E-3</v>
      </c>
      <c r="AC133" s="24">
        <f t="shared" si="33"/>
        <v>-1.3948316205533592E-2</v>
      </c>
      <c r="AE133" s="36"/>
      <c r="AF133" s="10"/>
      <c r="AG133" s="24"/>
      <c r="AI133" s="36">
        <f t="shared" si="23"/>
        <v>-0.26571999999999985</v>
      </c>
      <c r="AJ133" s="10">
        <f t="shared" si="24"/>
        <v>-1.7143225806451603E-3</v>
      </c>
      <c r="AK133" s="24">
        <f t="shared" si="25"/>
        <v>-2.0571870967741924E-2</v>
      </c>
      <c r="AM133" s="48">
        <f t="shared" si="26"/>
        <v>1.7099585253456201E-2</v>
      </c>
    </row>
    <row r="134" spans="1:39" x14ac:dyDescent="0.25">
      <c r="A134" s="31" t="s">
        <v>70</v>
      </c>
      <c r="B134" s="19">
        <v>39875</v>
      </c>
      <c r="C134" s="12">
        <v>2.3603749999999999</v>
      </c>
      <c r="D134" s="2">
        <v>0.3</v>
      </c>
      <c r="E134" s="24">
        <v>8.6223999999999995E-2</v>
      </c>
      <c r="F134" s="19">
        <v>36899</v>
      </c>
      <c r="G134" s="12">
        <v>2.360392</v>
      </c>
      <c r="H134" s="13">
        <v>8.0472000000000002E-2</v>
      </c>
      <c r="I134" s="1">
        <v>0.33406899999999995</v>
      </c>
      <c r="J134" s="11"/>
      <c r="K134" s="12">
        <v>0</v>
      </c>
      <c r="L134" s="19">
        <v>32202</v>
      </c>
      <c r="M134" s="12">
        <v>2.360392</v>
      </c>
      <c r="N134" s="12">
        <v>0.44599800000000001</v>
      </c>
      <c r="O134" s="6">
        <v>1.6664359999999998</v>
      </c>
      <c r="Q134" s="31">
        <f>(YEAR(B134)-YEAR(F134))*12+MONTH(B134)-MONTH(F134)</f>
        <v>98</v>
      </c>
      <c r="T134" s="2">
        <f>(YEAR(B134)-YEAR(L134))*12+MONTH(B134)-MONTH(L134)</f>
        <v>253</v>
      </c>
      <c r="U134" s="4">
        <f t="shared" si="22"/>
        <v>155</v>
      </c>
      <c r="W134" s="36">
        <f>C134-G134</f>
        <v>-1.7000000000155779E-5</v>
      </c>
      <c r="X134" s="10">
        <f t="shared" si="35"/>
        <v>-1.7346938775669162E-7</v>
      </c>
      <c r="Y134" s="24">
        <f t="shared" si="34"/>
        <v>-2.0816326530802994E-6</v>
      </c>
      <c r="AA134" s="36">
        <f>C134-M134</f>
        <v>-1.7000000000155779E-5</v>
      </c>
      <c r="AB134" s="10">
        <f t="shared" si="32"/>
        <v>-6.7193675889943794E-8</v>
      </c>
      <c r="AC134" s="24">
        <f t="shared" si="33"/>
        <v>-8.0632411067932552E-7</v>
      </c>
      <c r="AE134" s="36"/>
      <c r="AF134" s="10"/>
      <c r="AG134" s="24"/>
      <c r="AI134" s="36">
        <f t="shared" si="23"/>
        <v>0</v>
      </c>
      <c r="AJ134" s="10">
        <f t="shared" si="24"/>
        <v>0</v>
      </c>
      <c r="AK134" s="24">
        <f t="shared" si="25"/>
        <v>0</v>
      </c>
      <c r="AM134" s="48">
        <f t="shared" si="26"/>
        <v>-2.0816326530802994E-6</v>
      </c>
    </row>
    <row r="135" spans="1:39" x14ac:dyDescent="0.25">
      <c r="A135" s="31" t="s">
        <v>69</v>
      </c>
      <c r="B135" s="19">
        <v>39875</v>
      </c>
      <c r="C135" s="12">
        <v>0.49147200000000002</v>
      </c>
      <c r="D135" s="2">
        <v>0.1</v>
      </c>
      <c r="E135" s="24">
        <v>4.1221000000000001E-2</v>
      </c>
      <c r="F135" s="19">
        <v>36899</v>
      </c>
      <c r="G135" s="12">
        <v>0.49147200000000002</v>
      </c>
      <c r="H135" s="13"/>
      <c r="I135" s="1">
        <v>0.12115400000000004</v>
      </c>
      <c r="J135" s="11"/>
      <c r="K135" s="12">
        <v>0</v>
      </c>
      <c r="L135" s="19">
        <v>32202</v>
      </c>
      <c r="M135" s="12">
        <v>0.659636</v>
      </c>
      <c r="N135" s="12">
        <v>0.35611900000000002</v>
      </c>
      <c r="O135" s="6">
        <v>0.67861600000000011</v>
      </c>
      <c r="Q135" s="31">
        <f>(YEAR(B135)-YEAR(F135))*12+MONTH(B135)-MONTH(F135)</f>
        <v>98</v>
      </c>
      <c r="T135" s="2">
        <f>(YEAR(B135)-YEAR(L135))*12+MONTH(B135)-MONTH(L135)</f>
        <v>253</v>
      </c>
      <c r="U135" s="4">
        <f t="shared" si="22"/>
        <v>155</v>
      </c>
      <c r="W135" s="36">
        <f>C135-G135</f>
        <v>0</v>
      </c>
      <c r="X135" s="10">
        <v>0</v>
      </c>
      <c r="Y135" s="24">
        <f t="shared" si="34"/>
        <v>0</v>
      </c>
      <c r="AA135" s="36">
        <f>C135-M135</f>
        <v>-0.16816399999999998</v>
      </c>
      <c r="AB135" s="10">
        <f t="shared" si="32"/>
        <v>-6.6467984189723308E-4</v>
      </c>
      <c r="AC135" s="24">
        <f t="shared" si="33"/>
        <v>-7.9761581027667974E-3</v>
      </c>
      <c r="AE135" s="36"/>
      <c r="AF135" s="10"/>
      <c r="AG135" s="24"/>
      <c r="AI135" s="36">
        <f t="shared" si="23"/>
        <v>-0.16816399999999998</v>
      </c>
      <c r="AJ135" s="10">
        <f t="shared" si="24"/>
        <v>-1.0849290322580644E-3</v>
      </c>
      <c r="AK135" s="24">
        <f t="shared" si="25"/>
        <v>-1.3019148387096773E-2</v>
      </c>
      <c r="AM135" s="48">
        <f t="shared" si="26"/>
        <v>1.3019148387096773E-2</v>
      </c>
    </row>
    <row r="136" spans="1:39" x14ac:dyDescent="0.25">
      <c r="A136" s="31" t="s">
        <v>71</v>
      </c>
      <c r="B136" s="19">
        <v>39875</v>
      </c>
      <c r="C136" s="12">
        <v>2.4666489999999999</v>
      </c>
      <c r="D136" s="2">
        <v>0.4</v>
      </c>
      <c r="E136" s="24">
        <v>7.0818999999999993E-2</v>
      </c>
      <c r="F136" s="19">
        <v>36899</v>
      </c>
      <c r="G136" s="12">
        <v>2.5348519999999999</v>
      </c>
      <c r="H136" s="13">
        <v>0.12514</v>
      </c>
      <c r="I136" s="1">
        <v>0.39443499999999965</v>
      </c>
      <c r="J136" s="11"/>
      <c r="K136" s="12">
        <v>0</v>
      </c>
      <c r="L136" s="19">
        <v>32202</v>
      </c>
      <c r="M136" s="12">
        <v>2.5998139999999998</v>
      </c>
      <c r="N136" s="12">
        <v>0.30894500000000003</v>
      </c>
      <c r="O136" s="6">
        <v>1.8481180000000001</v>
      </c>
      <c r="Q136" s="31">
        <f>(YEAR(B136)-YEAR(F136))*12+MONTH(B136)-MONTH(F136)</f>
        <v>98</v>
      </c>
      <c r="T136" s="2">
        <f>(YEAR(B136)-YEAR(L136))*12+MONTH(B136)-MONTH(L136)</f>
        <v>253</v>
      </c>
      <c r="U136" s="4">
        <f>(YEAR(F136)-YEAR(L136))*12+MONTH(F136)-MONTH(L136)</f>
        <v>155</v>
      </c>
      <c r="W136" s="36">
        <f>C136-G136</f>
        <v>-6.8203000000000014E-2</v>
      </c>
      <c r="X136" s="10">
        <f>W136/Q136</f>
        <v>-6.9594897959183684E-4</v>
      </c>
      <c r="Y136" s="24">
        <f t="shared" si="34"/>
        <v>-8.3513877551020417E-3</v>
      </c>
      <c r="AA136" s="36">
        <f>C136-M136</f>
        <v>-0.13316499999999998</v>
      </c>
      <c r="AB136" s="10">
        <f t="shared" si="32"/>
        <v>-5.263438735177865E-4</v>
      </c>
      <c r="AC136" s="24">
        <f t="shared" si="33"/>
        <v>-6.3161264822134376E-3</v>
      </c>
      <c r="AE136" s="36"/>
      <c r="AF136" s="10"/>
      <c r="AG136" s="24"/>
      <c r="AI136" s="36">
        <f>G136-M136</f>
        <v>-6.4961999999999964E-2</v>
      </c>
      <c r="AJ136" s="10">
        <f t="shared" ref="AJ136:AJ198" si="36">AI136/U136</f>
        <v>-4.1910967741935458E-4</v>
      </c>
      <c r="AK136" s="24">
        <f t="shared" ref="AK136:AK198" si="37">AJ136*12</f>
        <v>-5.0293161290322552E-3</v>
      </c>
      <c r="AM136" s="48">
        <f t="shared" ref="AM136:AM198" si="38">Y136-AK136</f>
        <v>-3.3220716260697865E-3</v>
      </c>
    </row>
    <row r="137" spans="1:39" x14ac:dyDescent="0.25">
      <c r="A137" s="31" t="s">
        <v>72</v>
      </c>
      <c r="B137" s="19">
        <v>39875</v>
      </c>
      <c r="C137" s="12">
        <v>3.1882869999999999</v>
      </c>
      <c r="D137" s="2">
        <v>0.5</v>
      </c>
      <c r="E137" s="24">
        <v>0.14077000000000001</v>
      </c>
      <c r="F137" s="19">
        <v>36899</v>
      </c>
      <c r="G137" s="12">
        <v>3.3331019999999998</v>
      </c>
      <c r="H137" s="13">
        <v>0.104908</v>
      </c>
      <c r="I137" s="1">
        <v>0.54220200000000007</v>
      </c>
      <c r="J137" s="11"/>
      <c r="K137" s="12">
        <v>0</v>
      </c>
      <c r="L137" s="19">
        <v>32202</v>
      </c>
      <c r="M137" s="12">
        <v>3.5324019999999998</v>
      </c>
      <c r="N137" s="12">
        <v>0.71670199999999995</v>
      </c>
      <c r="O137" s="6">
        <v>2.6387809999999998</v>
      </c>
      <c r="Q137" s="31">
        <f>(YEAR(B137)-YEAR(F137))*12+MONTH(B137)-MONTH(F137)</f>
        <v>98</v>
      </c>
      <c r="T137" s="2">
        <f>(YEAR(B137)-YEAR(L137))*12+MONTH(B137)-MONTH(L137)</f>
        <v>253</v>
      </c>
      <c r="U137" s="4">
        <f>(YEAR(F137)-YEAR(L137))*12+MONTH(F137)-MONTH(L137)</f>
        <v>155</v>
      </c>
      <c r="W137" s="36">
        <f>C137-G137</f>
        <v>-0.14481499999999992</v>
      </c>
      <c r="X137" s="10">
        <f>W137/Q137</f>
        <v>-1.4777040816326523E-3</v>
      </c>
      <c r="Y137" s="24">
        <f t="shared" si="34"/>
        <v>-1.7732448979591829E-2</v>
      </c>
      <c r="AA137" s="36">
        <f>C137-M137</f>
        <v>-0.34411499999999995</v>
      </c>
      <c r="AB137" s="10">
        <f t="shared" si="32"/>
        <v>-1.3601383399209485E-3</v>
      </c>
      <c r="AC137" s="24">
        <f t="shared" si="33"/>
        <v>-1.6321660079051382E-2</v>
      </c>
      <c r="AE137" s="36"/>
      <c r="AF137" s="10"/>
      <c r="AG137" s="24"/>
      <c r="AI137" s="36">
        <f>G137-M137</f>
        <v>-0.19930000000000003</v>
      </c>
      <c r="AJ137" s="10">
        <f t="shared" si="36"/>
        <v>-1.2858064516129033E-3</v>
      </c>
      <c r="AK137" s="24">
        <f t="shared" si="37"/>
        <v>-1.542967741935484E-2</v>
      </c>
      <c r="AM137" s="48">
        <f t="shared" si="38"/>
        <v>-2.3027715602369891E-3</v>
      </c>
    </row>
    <row r="138" spans="1:39" x14ac:dyDescent="0.25">
      <c r="A138" s="31" t="s">
        <v>74</v>
      </c>
      <c r="B138" s="19">
        <v>39875</v>
      </c>
      <c r="C138" s="12">
        <v>1.5726910000000001</v>
      </c>
      <c r="D138" s="2">
        <v>0.3</v>
      </c>
      <c r="E138" s="24">
        <v>0.11215</v>
      </c>
      <c r="F138" s="19">
        <v>36899</v>
      </c>
      <c r="G138" s="12">
        <v>1.7258910000000001</v>
      </c>
      <c r="H138" s="13">
        <v>9.5649999999999999E-2</v>
      </c>
      <c r="I138" s="1">
        <v>0.29877299999999996</v>
      </c>
      <c r="J138" s="11"/>
      <c r="K138" s="12">
        <v>0</v>
      </c>
      <c r="L138" s="19">
        <v>32202</v>
      </c>
      <c r="M138" s="12">
        <v>1.7200329999999999</v>
      </c>
      <c r="N138" s="12">
        <v>0.65923600000000004</v>
      </c>
      <c r="O138" s="6">
        <v>1.4822770000000003</v>
      </c>
      <c r="Q138" s="31">
        <f>(YEAR(B138)-YEAR(F138))*12+MONTH(B138)-MONTH(F138)</f>
        <v>98</v>
      </c>
      <c r="T138" s="2">
        <f>(YEAR(B138)-YEAR(L138))*12+MONTH(B138)-MONTH(L138)</f>
        <v>253</v>
      </c>
      <c r="U138" s="4">
        <f>(YEAR(F138)-YEAR(L138))*12+MONTH(F138)-MONTH(L138)</f>
        <v>155</v>
      </c>
      <c r="W138" s="36">
        <f>C138-G138</f>
        <v>-0.1532</v>
      </c>
      <c r="X138" s="10">
        <f>W138/Q138</f>
        <v>-1.5632653061224491E-3</v>
      </c>
      <c r="Y138" s="24">
        <f t="shared" si="34"/>
        <v>-1.875918367346939E-2</v>
      </c>
      <c r="AA138" s="36">
        <f>C138-M138</f>
        <v>-0.14734199999999986</v>
      </c>
      <c r="AB138" s="10">
        <f t="shared" si="32"/>
        <v>-5.8237944664031561E-4</v>
      </c>
      <c r="AC138" s="24">
        <f t="shared" si="33"/>
        <v>-6.9885533596837877E-3</v>
      </c>
      <c r="AE138" s="36"/>
      <c r="AF138" s="10"/>
      <c r="AG138" s="24"/>
      <c r="AI138" s="36">
        <f>G138-M138</f>
        <v>5.8580000000001409E-3</v>
      </c>
      <c r="AJ138" s="10">
        <f t="shared" si="36"/>
        <v>3.7793548387097683E-5</v>
      </c>
      <c r="AK138" s="24">
        <f t="shared" si="37"/>
        <v>4.5352258064517217E-4</v>
      </c>
      <c r="AM138" s="48">
        <f t="shared" si="38"/>
        <v>-1.9212706254114562E-2</v>
      </c>
    </row>
    <row r="139" spans="1:39" x14ac:dyDescent="0.25">
      <c r="A139" s="31" t="s">
        <v>73</v>
      </c>
      <c r="B139" s="19">
        <v>39875</v>
      </c>
      <c r="C139" s="12">
        <v>3.5772279999999999</v>
      </c>
      <c r="D139" s="2">
        <v>0.5</v>
      </c>
      <c r="E139" s="24">
        <v>0.103008</v>
      </c>
      <c r="F139" s="19">
        <v>36899</v>
      </c>
      <c r="G139" s="12">
        <v>3.708275</v>
      </c>
      <c r="H139" s="13">
        <v>8.3219000000000001E-2</v>
      </c>
      <c r="I139" s="1">
        <v>0.47235199999999988</v>
      </c>
      <c r="J139" s="11"/>
      <c r="K139" s="12">
        <v>0</v>
      </c>
      <c r="L139" s="19">
        <v>32202</v>
      </c>
      <c r="M139" s="12">
        <v>4.0951550000000001</v>
      </c>
      <c r="N139" s="12">
        <v>0.48251300000000003</v>
      </c>
      <c r="O139" s="6">
        <v>2.4081349999999997</v>
      </c>
      <c r="Q139" s="31">
        <f>(YEAR(B139)-YEAR(F139))*12+MONTH(B139)-MONTH(F139)</f>
        <v>98</v>
      </c>
      <c r="T139" s="2">
        <f>(YEAR(B139)-YEAR(L139))*12+MONTH(B139)-MONTH(L139)</f>
        <v>253</v>
      </c>
      <c r="U139" s="4">
        <f>(YEAR(F139)-YEAR(L139))*12+MONTH(F139)-MONTH(L139)</f>
        <v>155</v>
      </c>
      <c r="W139" s="36">
        <f>C139-G139</f>
        <v>-0.13104700000000014</v>
      </c>
      <c r="X139" s="10">
        <f>W139/Q139</f>
        <v>-1.3372142857142871E-3</v>
      </c>
      <c r="Y139" s="24">
        <f t="shared" si="34"/>
        <v>-1.6046571428571445E-2</v>
      </c>
      <c r="AA139" s="36">
        <f>C139-M139</f>
        <v>-0.51792700000000025</v>
      </c>
      <c r="AB139" s="10">
        <f t="shared" si="32"/>
        <v>-2.0471422924901194E-3</v>
      </c>
      <c r="AC139" s="24">
        <f t="shared" si="33"/>
        <v>-2.4565707509881435E-2</v>
      </c>
      <c r="AE139" s="36"/>
      <c r="AF139" s="10"/>
      <c r="AG139" s="24"/>
      <c r="AI139" s="36">
        <f>G139-M139</f>
        <v>-0.38688000000000011</v>
      </c>
      <c r="AJ139" s="10">
        <f t="shared" si="36"/>
        <v>-2.4960000000000008E-3</v>
      </c>
      <c r="AK139" s="24">
        <f t="shared" si="37"/>
        <v>-2.995200000000001E-2</v>
      </c>
      <c r="AM139" s="48">
        <f t="shared" si="38"/>
        <v>1.3905428571428565E-2</v>
      </c>
    </row>
    <row r="140" spans="1:39" x14ac:dyDescent="0.25">
      <c r="A140" s="31" t="s">
        <v>153</v>
      </c>
      <c r="B140" s="19">
        <v>39875</v>
      </c>
      <c r="C140" s="12">
        <v>1.919746</v>
      </c>
      <c r="D140" s="2">
        <v>0.3</v>
      </c>
      <c r="E140" s="24">
        <v>5.2440000000000001E-2</v>
      </c>
      <c r="F140" s="19">
        <v>36899</v>
      </c>
      <c r="G140" s="12">
        <v>1.919746</v>
      </c>
      <c r="H140" s="13">
        <v>5.2415999999999997E-2</v>
      </c>
      <c r="I140" s="1">
        <v>0.34174900000000008</v>
      </c>
      <c r="J140" s="11"/>
      <c r="K140" s="12">
        <v>0</v>
      </c>
      <c r="L140" s="19"/>
      <c r="M140" s="12"/>
      <c r="N140" s="12"/>
      <c r="O140" s="4"/>
      <c r="Q140" s="31">
        <f>(YEAR(B140)-YEAR(F140))*12+MONTH(B140)-MONTH(F140)</f>
        <v>98</v>
      </c>
      <c r="U140" s="4"/>
      <c r="W140" s="36">
        <f>C140-G140</f>
        <v>0</v>
      </c>
      <c r="X140" s="10"/>
      <c r="Y140" s="24">
        <f t="shared" si="34"/>
        <v>0</v>
      </c>
      <c r="AA140" s="36"/>
      <c r="AB140" s="10"/>
      <c r="AC140" s="24"/>
      <c r="AE140" s="36"/>
      <c r="AF140" s="10"/>
      <c r="AG140" s="24"/>
      <c r="AI140" s="36"/>
      <c r="AJ140" s="10"/>
      <c r="AK140" s="24"/>
      <c r="AM140" s="48"/>
    </row>
    <row r="141" spans="1:39" x14ac:dyDescent="0.25">
      <c r="A141" s="31" t="s">
        <v>83</v>
      </c>
      <c r="B141" s="19">
        <v>39875</v>
      </c>
      <c r="C141" s="12">
        <v>3.2643420000000001</v>
      </c>
      <c r="D141" s="2">
        <v>0.3</v>
      </c>
      <c r="E141" s="24"/>
      <c r="F141" s="19">
        <v>36899</v>
      </c>
      <c r="G141" s="12">
        <v>3.3211170000000001</v>
      </c>
      <c r="H141" s="13">
        <v>0.04</v>
      </c>
      <c r="I141" s="1">
        <v>0.33957999999999977</v>
      </c>
      <c r="J141" s="11"/>
      <c r="K141" s="12">
        <v>0</v>
      </c>
      <c r="L141" s="19">
        <v>32202</v>
      </c>
      <c r="M141" s="12">
        <v>3.2643420000000001</v>
      </c>
      <c r="N141" s="12"/>
      <c r="O141" s="6">
        <v>1.7052149999999999</v>
      </c>
      <c r="Q141" s="31">
        <f>(YEAR(B141)-YEAR(F141))*12+MONTH(B141)-MONTH(F141)</f>
        <v>98</v>
      </c>
      <c r="T141" s="2">
        <f>(YEAR(B141)-YEAR(L141))*12+MONTH(B141)-MONTH(L141)</f>
        <v>253</v>
      </c>
      <c r="U141" s="4">
        <f>(YEAR(F141)-YEAR(L141))*12+MONTH(F141)-MONTH(L141)</f>
        <v>155</v>
      </c>
      <c r="W141" s="36">
        <f>C141-G141</f>
        <v>-5.677500000000002E-2</v>
      </c>
      <c r="X141" s="10">
        <f>W141/Q141</f>
        <v>-5.7933673469387774E-4</v>
      </c>
      <c r="Y141" s="24">
        <f t="shared" si="34"/>
        <v>-6.9520408163265329E-3</v>
      </c>
      <c r="AA141" s="36">
        <f>C141-M141</f>
        <v>0</v>
      </c>
      <c r="AB141" s="10">
        <f t="shared" ref="AB141:AB172" si="39">AA141/T141</f>
        <v>0</v>
      </c>
      <c r="AC141" s="24">
        <f t="shared" ref="AC141:AC172" si="40">AB141*12</f>
        <v>0</v>
      </c>
      <c r="AE141" s="36"/>
      <c r="AF141" s="10"/>
      <c r="AG141" s="24"/>
      <c r="AI141" s="36">
        <f>G141-M141</f>
        <v>5.677500000000002E-2</v>
      </c>
      <c r="AJ141" s="10">
        <f t="shared" si="36"/>
        <v>3.6629032258064527E-4</v>
      </c>
      <c r="AK141" s="24">
        <f t="shared" si="37"/>
        <v>4.3954838709677427E-3</v>
      </c>
      <c r="AM141" s="48">
        <f t="shared" si="38"/>
        <v>-1.1347524687294275E-2</v>
      </c>
    </row>
    <row r="142" spans="1:39" x14ac:dyDescent="0.25">
      <c r="A142" s="31" t="s">
        <v>84</v>
      </c>
      <c r="B142" s="19">
        <v>39875</v>
      </c>
      <c r="C142" s="12">
        <v>12.833532</v>
      </c>
      <c r="D142" s="2">
        <v>0.9</v>
      </c>
      <c r="E142" s="24">
        <v>0.14002800000000001</v>
      </c>
      <c r="F142" s="19">
        <v>36899</v>
      </c>
      <c r="G142" s="12">
        <v>12.833532</v>
      </c>
      <c r="H142" s="13">
        <v>0.115837</v>
      </c>
      <c r="I142" s="1">
        <v>0.85597399999999979</v>
      </c>
      <c r="J142" s="11"/>
      <c r="K142" s="12">
        <v>0</v>
      </c>
      <c r="L142" s="19">
        <v>32202</v>
      </c>
      <c r="M142" s="12">
        <v>13.060931</v>
      </c>
      <c r="N142" s="12">
        <v>0.81880200000000003</v>
      </c>
      <c r="O142" s="6">
        <v>4.2790970000000002</v>
      </c>
      <c r="Q142" s="31">
        <f>(YEAR(B142)-YEAR(F142))*12+MONTH(B142)-MONTH(F142)</f>
        <v>98</v>
      </c>
      <c r="T142" s="2">
        <f>(YEAR(B142)-YEAR(L142))*12+MONTH(B142)-MONTH(L142)</f>
        <v>253</v>
      </c>
      <c r="U142" s="4">
        <f>(YEAR(F142)-YEAR(L142))*12+MONTH(F142)-MONTH(L142)</f>
        <v>155</v>
      </c>
      <c r="W142" s="36">
        <f>C142-G142</f>
        <v>0</v>
      </c>
      <c r="X142" s="10">
        <v>0</v>
      </c>
      <c r="Y142" s="24">
        <f t="shared" si="34"/>
        <v>0</v>
      </c>
      <c r="AA142" s="36">
        <f>C142-M142</f>
        <v>-0.22739900000000013</v>
      </c>
      <c r="AB142" s="10">
        <f t="shared" si="39"/>
        <v>-8.9881027667984244E-4</v>
      </c>
      <c r="AC142" s="24">
        <f t="shared" si="40"/>
        <v>-1.0785723320158109E-2</v>
      </c>
      <c r="AE142" s="36"/>
      <c r="AF142" s="10"/>
      <c r="AG142" s="24"/>
      <c r="AI142" s="36">
        <f>G142-M142</f>
        <v>-0.22739900000000013</v>
      </c>
      <c r="AJ142" s="10">
        <f t="shared" si="36"/>
        <v>-1.4670903225806459E-3</v>
      </c>
      <c r="AK142" s="24">
        <f t="shared" si="37"/>
        <v>-1.760508387096775E-2</v>
      </c>
      <c r="AM142" s="48">
        <f t="shared" si="38"/>
        <v>1.760508387096775E-2</v>
      </c>
    </row>
    <row r="143" spans="1:39" x14ac:dyDescent="0.25">
      <c r="A143" s="31" t="s">
        <v>58</v>
      </c>
      <c r="B143" s="19">
        <v>39875</v>
      </c>
      <c r="C143" s="12">
        <v>10.978645</v>
      </c>
      <c r="D143" s="2">
        <v>0.9</v>
      </c>
      <c r="E143" s="24">
        <v>0.14240900000000001</v>
      </c>
      <c r="F143" s="19">
        <v>36899</v>
      </c>
      <c r="G143" s="12">
        <v>11.025543000000001</v>
      </c>
      <c r="H143" s="13">
        <v>0.116173</v>
      </c>
      <c r="I143" s="1">
        <v>0.86877499999999941</v>
      </c>
      <c r="J143" s="11"/>
      <c r="K143" s="12">
        <v>0</v>
      </c>
      <c r="L143" s="19">
        <v>32202</v>
      </c>
      <c r="M143" s="12">
        <v>11.635316</v>
      </c>
      <c r="N143" s="12">
        <v>0.84294800000000003</v>
      </c>
      <c r="O143" s="6">
        <v>4.3876750000000015</v>
      </c>
      <c r="Q143" s="31">
        <f>(YEAR(B143)-YEAR(F143))*12+MONTH(B143)-MONTH(F143)</f>
        <v>98</v>
      </c>
      <c r="T143" s="2">
        <f>(YEAR(B143)-YEAR(L143))*12+MONTH(B143)-MONTH(L143)</f>
        <v>253</v>
      </c>
      <c r="U143" s="4">
        <f>(YEAR(F143)-YEAR(L143))*12+MONTH(F143)-MONTH(L143)</f>
        <v>155</v>
      </c>
      <c r="W143" s="36">
        <f>C143-G143</f>
        <v>-4.689800000000055E-2</v>
      </c>
      <c r="X143" s="10">
        <f t="shared" ref="X143:X153" si="41">W143/Q143</f>
        <v>-4.7855102040816888E-4</v>
      </c>
      <c r="Y143" s="24">
        <f t="shared" si="34"/>
        <v>-5.7426122448980266E-3</v>
      </c>
      <c r="AA143" s="36">
        <f>C143-M143</f>
        <v>-0.65667099999999934</v>
      </c>
      <c r="AB143" s="10">
        <f t="shared" si="39"/>
        <v>-2.595537549407112E-3</v>
      </c>
      <c r="AC143" s="24">
        <f t="shared" si="40"/>
        <v>-3.1146450592885344E-2</v>
      </c>
      <c r="AE143" s="36"/>
      <c r="AF143" s="10"/>
      <c r="AG143" s="24"/>
      <c r="AI143" s="36">
        <f>G143-M143</f>
        <v>-0.60977299999999879</v>
      </c>
      <c r="AJ143" s="10">
        <f t="shared" si="36"/>
        <v>-3.9340193548387022E-3</v>
      </c>
      <c r="AK143" s="24">
        <f t="shared" si="37"/>
        <v>-4.7208232258064427E-2</v>
      </c>
      <c r="AM143" s="48">
        <f t="shared" si="38"/>
        <v>4.14656200131664E-2</v>
      </c>
    </row>
    <row r="144" spans="1:39" x14ac:dyDescent="0.25">
      <c r="A144" s="31" t="s">
        <v>11</v>
      </c>
      <c r="B144" s="19">
        <v>39875</v>
      </c>
      <c r="C144" s="12">
        <v>20.887467000000001</v>
      </c>
      <c r="D144" s="2">
        <v>1</v>
      </c>
      <c r="E144" s="24">
        <v>7.8176999999999996E-2</v>
      </c>
      <c r="F144" s="19">
        <v>37160</v>
      </c>
      <c r="G144" s="12">
        <v>21.092590000000001</v>
      </c>
      <c r="H144" s="13">
        <v>4.4523E-2</v>
      </c>
      <c r="I144" s="1">
        <v>0.98793699999999873</v>
      </c>
      <c r="J144" s="11">
        <v>35704</v>
      </c>
      <c r="K144" s="12">
        <v>21.082084999999999</v>
      </c>
      <c r="L144" s="19">
        <v>32202</v>
      </c>
      <c r="M144" s="12">
        <v>22.466605000000001</v>
      </c>
      <c r="N144" s="12">
        <v>0.50360799999999994</v>
      </c>
      <c r="O144" s="6">
        <v>5.1843460000000015</v>
      </c>
      <c r="Q144" s="31">
        <f>(YEAR(B144)-YEAR(F144))*12+MONTH(B144)-MONTH(F144)</f>
        <v>90</v>
      </c>
      <c r="R144" s="2">
        <f>(YEAR(F144)-YEAR(J144))*12+MONTH(F144)-MONTH(J144)</f>
        <v>47</v>
      </c>
      <c r="T144" s="2">
        <f>(YEAR(B144)-YEAR(L144))*12+MONTH(B144)-MONTH(L144)</f>
        <v>253</v>
      </c>
      <c r="U144" s="4">
        <f>(YEAR(F144)-YEAR(L144))*12+MONTH(F144)-MONTH(L144)</f>
        <v>163</v>
      </c>
      <c r="W144" s="36">
        <f>C144-G144</f>
        <v>-0.20512300000000039</v>
      </c>
      <c r="X144" s="10">
        <f t="shared" si="41"/>
        <v>-2.2791444444444486E-3</v>
      </c>
      <c r="Y144" s="24">
        <f t="shared" si="34"/>
        <v>-2.7349733333333383E-2</v>
      </c>
      <c r="AA144" s="36">
        <f>C144-M144</f>
        <v>-1.5791380000000004</v>
      </c>
      <c r="AB144" s="10">
        <f t="shared" si="39"/>
        <v>-6.2416521739130449E-3</v>
      </c>
      <c r="AC144" s="24">
        <f t="shared" si="40"/>
        <v>-7.4899826086956542E-2</v>
      </c>
      <c r="AE144" s="36">
        <f>G144-K144</f>
        <v>1.0505000000001985E-2</v>
      </c>
      <c r="AF144" s="10">
        <f>AE144/R144</f>
        <v>2.2351063829791458E-4</v>
      </c>
      <c r="AG144" s="24">
        <f>AF144*12</f>
        <v>2.6821276595749748E-3</v>
      </c>
      <c r="AI144" s="36">
        <f>G144-M144</f>
        <v>-1.374015</v>
      </c>
      <c r="AJ144" s="10">
        <f t="shared" si="36"/>
        <v>-8.4295398773006139E-3</v>
      </c>
      <c r="AK144" s="24">
        <f t="shared" si="37"/>
        <v>-0.10115447852760737</v>
      </c>
      <c r="AM144" s="48">
        <f t="shared" si="38"/>
        <v>7.3804745194273991E-2</v>
      </c>
    </row>
    <row r="145" spans="1:39" x14ac:dyDescent="0.25">
      <c r="A145" s="31" t="s">
        <v>32</v>
      </c>
      <c r="B145" s="19">
        <v>39875</v>
      </c>
      <c r="C145" s="12">
        <v>75.682768999999993</v>
      </c>
      <c r="D145" s="2">
        <v>1.9</v>
      </c>
      <c r="E145" s="24">
        <v>7.9352000000000006E-2</v>
      </c>
      <c r="F145" s="19">
        <v>36899</v>
      </c>
      <c r="G145" s="12">
        <v>76.093902999999997</v>
      </c>
      <c r="H145" s="13">
        <v>6.5439999999999998E-2</v>
      </c>
      <c r="I145" s="1">
        <v>1.9034989999999965</v>
      </c>
      <c r="J145" s="11">
        <v>35704</v>
      </c>
      <c r="K145" s="12">
        <v>76.157184000000001</v>
      </c>
      <c r="L145" s="19">
        <v>32202</v>
      </c>
      <c r="M145" s="12">
        <v>76.787548000000001</v>
      </c>
      <c r="N145" s="12">
        <v>0.52450600000000003</v>
      </c>
      <c r="O145" s="6">
        <v>9.7620959999999997</v>
      </c>
      <c r="Q145" s="31">
        <f>(YEAR(B145)-YEAR(F145))*12+MONTH(B145)-MONTH(F145)</f>
        <v>98</v>
      </c>
      <c r="R145" s="2">
        <f>(YEAR(F145)-YEAR(J145))*12+MONTH(F145)-MONTH(J145)</f>
        <v>39</v>
      </c>
      <c r="T145" s="2">
        <f>(YEAR(B145)-YEAR(L145))*12+MONTH(B145)-MONTH(L145)</f>
        <v>253</v>
      </c>
      <c r="U145" s="4">
        <f>(YEAR(F145)-YEAR(L145))*12+MONTH(F145)-MONTH(L145)</f>
        <v>155</v>
      </c>
      <c r="W145" s="36">
        <f>C145-G145</f>
        <v>-0.41113400000000411</v>
      </c>
      <c r="X145" s="10">
        <f t="shared" si="41"/>
        <v>-4.195244897959226E-3</v>
      </c>
      <c r="Y145" s="24">
        <f t="shared" si="34"/>
        <v>-5.0342938775510715E-2</v>
      </c>
      <c r="AA145" s="36">
        <f>C145-M145</f>
        <v>-1.1047790000000077</v>
      </c>
      <c r="AB145" s="10">
        <f t="shared" si="39"/>
        <v>-4.366715415019793E-3</v>
      </c>
      <c r="AC145" s="24">
        <f t="shared" si="40"/>
        <v>-5.2400584980237516E-2</v>
      </c>
      <c r="AE145" s="36">
        <f>G145-K145</f>
        <v>-6.3281000000003473E-2</v>
      </c>
      <c r="AF145" s="10">
        <f>AE145/R145</f>
        <v>-1.6225897435898327E-3</v>
      </c>
      <c r="AG145" s="24">
        <f>AF145*12</f>
        <v>-1.9471076923077993E-2</v>
      </c>
      <c r="AI145" s="36">
        <f>G145-M145</f>
        <v>-0.69364500000000362</v>
      </c>
      <c r="AJ145" s="10">
        <f t="shared" si="36"/>
        <v>-4.4751290322580881E-3</v>
      </c>
      <c r="AK145" s="24">
        <f t="shared" si="37"/>
        <v>-5.3701548387097058E-2</v>
      </c>
      <c r="AM145" s="48">
        <f t="shared" si="38"/>
        <v>3.3586096115863426E-3</v>
      </c>
    </row>
    <row r="146" spans="1:39" x14ac:dyDescent="0.25">
      <c r="A146" s="31" t="s">
        <v>176</v>
      </c>
      <c r="B146" s="19">
        <v>39875</v>
      </c>
      <c r="C146" s="12">
        <v>2.1815030000000002</v>
      </c>
      <c r="D146" s="2">
        <v>0.6</v>
      </c>
      <c r="E146" s="24">
        <v>1.1860000000000001E-2</v>
      </c>
      <c r="F146" s="19">
        <v>36899</v>
      </c>
      <c r="G146" s="12">
        <v>2.2004609999999998</v>
      </c>
      <c r="H146" s="13">
        <v>1.6766E-2</v>
      </c>
      <c r="I146" s="1">
        <v>0.57865900000000003</v>
      </c>
      <c r="J146" s="11"/>
      <c r="K146" s="12">
        <v>0</v>
      </c>
      <c r="L146" s="19">
        <v>32202</v>
      </c>
      <c r="M146" s="12">
        <v>2.405227</v>
      </c>
      <c r="N146" s="12">
        <v>0.12975999999999999</v>
      </c>
      <c r="O146" s="6">
        <v>2.9046380000000003</v>
      </c>
      <c r="Q146" s="31">
        <f>(YEAR(B146)-YEAR(F146))*12+MONTH(B146)-MONTH(F146)</f>
        <v>98</v>
      </c>
      <c r="T146" s="2">
        <f>(YEAR(B146)-YEAR(L146))*12+MONTH(B146)-MONTH(L146)</f>
        <v>253</v>
      </c>
      <c r="U146" s="4">
        <f>(YEAR(F146)-YEAR(L146))*12+MONTH(F146)-MONTH(L146)</f>
        <v>155</v>
      </c>
      <c r="W146" s="36">
        <f>C146-G146</f>
        <v>-1.8957999999999586E-2</v>
      </c>
      <c r="X146" s="10">
        <f t="shared" si="41"/>
        <v>-1.9344897959183252E-4</v>
      </c>
      <c r="Y146" s="24">
        <f t="shared" si="34"/>
        <v>-2.3213877551019903E-3</v>
      </c>
      <c r="AA146" s="36">
        <f>C146-M146</f>
        <v>-0.22372399999999981</v>
      </c>
      <c r="AB146" s="10">
        <f t="shared" si="39"/>
        <v>-8.8428458498023639E-4</v>
      </c>
      <c r="AC146" s="24">
        <f t="shared" si="40"/>
        <v>-1.0611415019762836E-2</v>
      </c>
      <c r="AE146" s="36"/>
      <c r="AF146" s="10"/>
      <c r="AG146" s="24"/>
      <c r="AI146" s="36">
        <f>G146-M146</f>
        <v>-0.20476600000000023</v>
      </c>
      <c r="AJ146" s="10">
        <f t="shared" si="36"/>
        <v>-1.3210709677419369E-3</v>
      </c>
      <c r="AK146" s="24">
        <f t="shared" si="37"/>
        <v>-1.5852851612903243E-2</v>
      </c>
      <c r="AM146" s="48">
        <f t="shared" si="38"/>
        <v>1.3531463857801252E-2</v>
      </c>
    </row>
    <row r="147" spans="1:39" x14ac:dyDescent="0.25">
      <c r="A147" s="31" t="s">
        <v>189</v>
      </c>
      <c r="B147" s="19">
        <v>39875</v>
      </c>
      <c r="C147" s="12">
        <v>80.572802999999993</v>
      </c>
      <c r="D147" s="2">
        <v>1.9</v>
      </c>
      <c r="E147" s="24"/>
      <c r="F147" s="19">
        <v>36899</v>
      </c>
      <c r="G147" s="12">
        <v>80.717735000000005</v>
      </c>
      <c r="H147" s="13">
        <v>0.12710099999999999</v>
      </c>
      <c r="I147" s="1">
        <v>1.8712110000000024</v>
      </c>
      <c r="J147" s="11"/>
      <c r="K147" s="12">
        <v>0</v>
      </c>
      <c r="L147" s="19">
        <v>32202</v>
      </c>
      <c r="M147" s="12">
        <v>81.214962999999997</v>
      </c>
      <c r="N147" s="12">
        <v>0.76889300000000005</v>
      </c>
      <c r="O147" s="6">
        <v>9.4908569999999912</v>
      </c>
      <c r="Q147" s="31">
        <f>(YEAR(B147)-YEAR(F147))*12+MONTH(B147)-MONTH(F147)</f>
        <v>98</v>
      </c>
      <c r="T147" s="2">
        <f>(YEAR(B147)-YEAR(L147))*12+MONTH(B147)-MONTH(L147)</f>
        <v>253</v>
      </c>
      <c r="U147" s="4">
        <f>(YEAR(F147)-YEAR(L147))*12+MONTH(F147)-MONTH(L147)</f>
        <v>155</v>
      </c>
      <c r="W147" s="36">
        <f>C147-G147</f>
        <v>-0.14493200000001139</v>
      </c>
      <c r="X147" s="10">
        <f t="shared" si="41"/>
        <v>-1.4788979591837895E-3</v>
      </c>
      <c r="Y147" s="24">
        <f t="shared" si="34"/>
        <v>-1.7746775510205474E-2</v>
      </c>
      <c r="AA147" s="36">
        <f>C147-M147</f>
        <v>-0.64216000000000406</v>
      </c>
      <c r="AB147" s="10">
        <f t="shared" si="39"/>
        <v>-2.5381818181818344E-3</v>
      </c>
      <c r="AC147" s="24">
        <f t="shared" si="40"/>
        <v>-3.0458181818182013E-2</v>
      </c>
      <c r="AE147" s="36"/>
      <c r="AF147" s="10"/>
      <c r="AG147" s="24"/>
      <c r="AI147" s="36">
        <f>G147-M147</f>
        <v>-0.49722799999999268</v>
      </c>
      <c r="AJ147" s="10">
        <f t="shared" si="36"/>
        <v>-3.2079225806451142E-3</v>
      </c>
      <c r="AK147" s="24">
        <f t="shared" si="37"/>
        <v>-3.8495070967741372E-2</v>
      </c>
      <c r="AM147" s="48">
        <f t="shared" si="38"/>
        <v>2.0748295457535898E-2</v>
      </c>
    </row>
    <row r="148" spans="1:39" x14ac:dyDescent="0.25">
      <c r="A148" s="31" t="s">
        <v>188</v>
      </c>
      <c r="B148" s="19">
        <v>39875</v>
      </c>
      <c r="C148" s="12">
        <v>26.000931999999999</v>
      </c>
      <c r="D148" s="2">
        <v>1.4</v>
      </c>
      <c r="E148" s="24">
        <v>0.187671</v>
      </c>
      <c r="F148" s="19">
        <v>36899</v>
      </c>
      <c r="G148" s="12">
        <v>26.161428999999998</v>
      </c>
      <c r="H148" s="13">
        <v>8.5014000000000006E-2</v>
      </c>
      <c r="I148" s="1">
        <v>1.3853480000000005</v>
      </c>
      <c r="J148" s="11"/>
      <c r="K148" s="12">
        <v>0</v>
      </c>
      <c r="L148" s="19">
        <v>32202</v>
      </c>
      <c r="M148" s="12">
        <v>26.324795999999999</v>
      </c>
      <c r="N148" s="12">
        <v>0.44255499999999998</v>
      </c>
      <c r="O148" s="6">
        <v>6.9841809999999995</v>
      </c>
      <c r="Q148" s="31">
        <f>(YEAR(B148)-YEAR(F148))*12+MONTH(B148)-MONTH(F148)</f>
        <v>98</v>
      </c>
      <c r="T148" s="2">
        <f>(YEAR(B148)-YEAR(L148))*12+MONTH(B148)-MONTH(L148)</f>
        <v>253</v>
      </c>
      <c r="U148" s="4">
        <f>(YEAR(F148)-YEAR(L148))*12+MONTH(F148)-MONTH(L148)</f>
        <v>155</v>
      </c>
      <c r="W148" s="36">
        <f>C148-G148</f>
        <v>-0.16049699999999945</v>
      </c>
      <c r="X148" s="10">
        <f t="shared" si="41"/>
        <v>-1.6377244897959127E-3</v>
      </c>
      <c r="Y148" s="24">
        <f t="shared" si="34"/>
        <v>-1.9652693877550954E-2</v>
      </c>
      <c r="AA148" s="36">
        <f>C148-M148</f>
        <v>-0.32386400000000037</v>
      </c>
      <c r="AB148" s="10">
        <f t="shared" si="39"/>
        <v>-1.2800948616600806E-3</v>
      </c>
      <c r="AC148" s="24">
        <f t="shared" si="40"/>
        <v>-1.5361138339920966E-2</v>
      </c>
      <c r="AE148" s="36"/>
      <c r="AF148" s="10"/>
      <c r="AG148" s="24"/>
      <c r="AI148" s="36">
        <f>G148-M148</f>
        <v>-0.16336700000000093</v>
      </c>
      <c r="AJ148" s="10">
        <f t="shared" si="36"/>
        <v>-1.0539806451612963E-3</v>
      </c>
      <c r="AK148" s="24">
        <f t="shared" si="37"/>
        <v>-1.2647767741935555E-2</v>
      </c>
      <c r="AM148" s="48">
        <f t="shared" si="38"/>
        <v>-7.004926135615399E-3</v>
      </c>
    </row>
    <row r="149" spans="1:39" x14ac:dyDescent="0.25">
      <c r="A149" s="31" t="s">
        <v>174</v>
      </c>
      <c r="B149" s="19">
        <v>39875</v>
      </c>
      <c r="C149" s="12">
        <v>36.256295000000001</v>
      </c>
      <c r="D149" s="2">
        <v>1.5</v>
      </c>
      <c r="E149" s="24">
        <v>7.1287000000000003E-2</v>
      </c>
      <c r="F149" s="19">
        <v>36899</v>
      </c>
      <c r="G149" s="12">
        <v>36.460085999999997</v>
      </c>
      <c r="H149" s="13">
        <v>6.1858000000000003E-2</v>
      </c>
      <c r="I149" s="1">
        <v>1.5382689999999997</v>
      </c>
      <c r="J149" s="11"/>
      <c r="K149" s="12">
        <v>0</v>
      </c>
      <c r="L149" s="19">
        <v>32202</v>
      </c>
      <c r="M149" s="12">
        <v>37.912846999999999</v>
      </c>
      <c r="N149" s="12">
        <v>0.51381500000000002</v>
      </c>
      <c r="O149" s="6">
        <v>8.2094840000000033</v>
      </c>
      <c r="Q149" s="31">
        <f>(YEAR(B149)-YEAR(F149))*12+MONTH(B149)-MONTH(F149)</f>
        <v>98</v>
      </c>
      <c r="T149" s="2">
        <f>(YEAR(B149)-YEAR(L149))*12+MONTH(B149)-MONTH(L149)</f>
        <v>253</v>
      </c>
      <c r="U149" s="4">
        <f>(YEAR(F149)-YEAR(L149))*12+MONTH(F149)-MONTH(L149)</f>
        <v>155</v>
      </c>
      <c r="W149" s="36">
        <f>C149-G149</f>
        <v>-0.20379099999999539</v>
      </c>
      <c r="X149" s="10">
        <f t="shared" si="41"/>
        <v>-2.0794999999999529E-3</v>
      </c>
      <c r="Y149" s="24">
        <f t="shared" si="34"/>
        <v>-2.4953999999999435E-2</v>
      </c>
      <c r="AA149" s="36">
        <f>C149-M149</f>
        <v>-1.6565519999999978</v>
      </c>
      <c r="AB149" s="10">
        <f t="shared" si="39"/>
        <v>-6.5476363636363553E-3</v>
      </c>
      <c r="AC149" s="24">
        <f t="shared" si="40"/>
        <v>-7.857163636363626E-2</v>
      </c>
      <c r="AE149" s="36"/>
      <c r="AF149" s="10"/>
      <c r="AG149" s="24"/>
      <c r="AI149" s="36">
        <f>G149-M149</f>
        <v>-1.4527610000000024</v>
      </c>
      <c r="AJ149" s="10">
        <f t="shared" si="36"/>
        <v>-9.3726516129032413E-3</v>
      </c>
      <c r="AK149" s="24">
        <f t="shared" si="37"/>
        <v>-0.1124718193548389</v>
      </c>
      <c r="AM149" s="48">
        <f t="shared" si="38"/>
        <v>8.751781935483946E-2</v>
      </c>
    </row>
    <row r="150" spans="1:39" x14ac:dyDescent="0.25">
      <c r="A150" s="31" t="s">
        <v>175</v>
      </c>
      <c r="B150" s="19">
        <v>39875</v>
      </c>
      <c r="C150" s="12">
        <v>3.1465900000000002</v>
      </c>
      <c r="D150" s="2">
        <v>0.4</v>
      </c>
      <c r="E150" s="24">
        <v>5.2597999999999999E-2</v>
      </c>
      <c r="F150" s="19">
        <v>36899</v>
      </c>
      <c r="G150" s="12">
        <v>3.2026819999999998</v>
      </c>
      <c r="H150" s="13">
        <v>0.104501</v>
      </c>
      <c r="I150" s="1">
        <v>0.39226899999999976</v>
      </c>
      <c r="J150" s="11"/>
      <c r="K150" s="12">
        <v>0</v>
      </c>
      <c r="L150" s="19">
        <v>32202</v>
      </c>
      <c r="M150" s="12">
        <v>3.53451</v>
      </c>
      <c r="N150" s="12">
        <v>0.56428100000000003</v>
      </c>
      <c r="O150" s="6">
        <v>1.9877899999999999</v>
      </c>
      <c r="Q150" s="31">
        <f>(YEAR(B150)-YEAR(F150))*12+MONTH(B150)-MONTH(F150)</f>
        <v>98</v>
      </c>
      <c r="T150" s="2">
        <f>(YEAR(B150)-YEAR(L150))*12+MONTH(B150)-MONTH(L150)</f>
        <v>253</v>
      </c>
      <c r="U150" s="4">
        <f>(YEAR(F150)-YEAR(L150))*12+MONTH(F150)-MONTH(L150)</f>
        <v>155</v>
      </c>
      <c r="W150" s="36">
        <f>C150-G150</f>
        <v>-5.6091999999999587E-2</v>
      </c>
      <c r="X150" s="10">
        <f t="shared" si="41"/>
        <v>-5.7236734693877128E-4</v>
      </c>
      <c r="Y150" s="24">
        <f t="shared" si="34"/>
        <v>-6.8684081632652549E-3</v>
      </c>
      <c r="AA150" s="36">
        <f>C150-M150</f>
        <v>-0.38791999999999982</v>
      </c>
      <c r="AB150" s="10">
        <f t="shared" si="39"/>
        <v>-1.5332806324110666E-3</v>
      </c>
      <c r="AC150" s="24">
        <f t="shared" si="40"/>
        <v>-1.8399367588932798E-2</v>
      </c>
      <c r="AE150" s="36"/>
      <c r="AF150" s="10"/>
      <c r="AG150" s="24"/>
      <c r="AI150" s="36">
        <f>G150-M150</f>
        <v>-0.33182800000000023</v>
      </c>
      <c r="AJ150" s="10">
        <f t="shared" si="36"/>
        <v>-2.1408258064516145E-3</v>
      </c>
      <c r="AK150" s="24">
        <f t="shared" si="37"/>
        <v>-2.5689909677419374E-2</v>
      </c>
      <c r="AM150" s="48">
        <f t="shared" si="38"/>
        <v>1.8821501514154119E-2</v>
      </c>
    </row>
    <row r="151" spans="1:39" x14ac:dyDescent="0.25">
      <c r="A151" s="31" t="s">
        <v>172</v>
      </c>
      <c r="B151" s="19">
        <v>39875</v>
      </c>
      <c r="C151" s="12">
        <v>1.404064</v>
      </c>
      <c r="D151" s="2">
        <v>0.3</v>
      </c>
      <c r="E151" s="24">
        <v>7.0872000000000004E-2</v>
      </c>
      <c r="F151" s="19">
        <v>36899</v>
      </c>
      <c r="G151" s="12">
        <v>1.431583</v>
      </c>
      <c r="H151" s="13">
        <v>5.7665000000000001E-2</v>
      </c>
      <c r="I151" s="1">
        <v>0.29857599999999995</v>
      </c>
      <c r="J151" s="11"/>
      <c r="K151" s="12">
        <v>0</v>
      </c>
      <c r="L151" s="19">
        <v>32202</v>
      </c>
      <c r="M151" s="12">
        <v>1.4675530000000001</v>
      </c>
      <c r="N151" s="12">
        <v>0.24931200000000001</v>
      </c>
      <c r="O151" s="6">
        <v>1.4504710000000003</v>
      </c>
      <c r="Q151" s="31">
        <f>(YEAR(B151)-YEAR(F151))*12+MONTH(B151)-MONTH(F151)</f>
        <v>98</v>
      </c>
      <c r="T151" s="2">
        <f>(YEAR(B151)-YEAR(L151))*12+MONTH(B151)-MONTH(L151)</f>
        <v>253</v>
      </c>
      <c r="U151" s="4">
        <f>(YEAR(F151)-YEAR(L151))*12+MONTH(F151)-MONTH(L151)</f>
        <v>155</v>
      </c>
      <c r="W151" s="36">
        <f>C151-G151</f>
        <v>-2.7519000000000071E-2</v>
      </c>
      <c r="X151" s="10">
        <f t="shared" si="41"/>
        <v>-2.808061224489803E-4</v>
      </c>
      <c r="Y151" s="24">
        <f t="shared" ref="Y151:Y180" si="42">X151*12</f>
        <v>-3.3696734693877636E-3</v>
      </c>
      <c r="AA151" s="36">
        <f>C151-M151</f>
        <v>-6.3489000000000129E-2</v>
      </c>
      <c r="AB151" s="10">
        <f t="shared" si="39"/>
        <v>-2.5094466403162105E-4</v>
      </c>
      <c r="AC151" s="24">
        <f t="shared" si="40"/>
        <v>-3.0113359683794525E-3</v>
      </c>
      <c r="AE151" s="36"/>
      <c r="AF151" s="10"/>
      <c r="AG151" s="24"/>
      <c r="AI151" s="36">
        <f>G151-M151</f>
        <v>-3.5970000000000057E-2</v>
      </c>
      <c r="AJ151" s="10">
        <f t="shared" si="36"/>
        <v>-2.3206451612903264E-4</v>
      </c>
      <c r="AK151" s="24">
        <f t="shared" si="37"/>
        <v>-2.7847741935483916E-3</v>
      </c>
      <c r="AM151" s="48">
        <f t="shared" si="38"/>
        <v>-5.8489927583937201E-4</v>
      </c>
    </row>
    <row r="152" spans="1:39" x14ac:dyDescent="0.25">
      <c r="A152" s="31" t="s">
        <v>173</v>
      </c>
      <c r="B152" s="19">
        <v>39875</v>
      </c>
      <c r="C152" s="12">
        <v>4.5737810000000003</v>
      </c>
      <c r="D152" s="2">
        <v>0.4</v>
      </c>
      <c r="E152" s="24">
        <v>4.5644999999999998E-2</v>
      </c>
      <c r="F152" s="19">
        <v>36899</v>
      </c>
      <c r="G152" s="12">
        <v>4.8778839999999999</v>
      </c>
      <c r="H152" s="13">
        <v>5.9887000000000003E-2</v>
      </c>
      <c r="I152" s="1">
        <v>0.45718300000000056</v>
      </c>
      <c r="J152" s="11"/>
      <c r="K152" s="12">
        <v>0</v>
      </c>
      <c r="L152" s="19">
        <v>32202</v>
      </c>
      <c r="M152" s="12">
        <v>4.7779829999999999</v>
      </c>
      <c r="N152" s="12">
        <v>0.27208300000000002</v>
      </c>
      <c r="O152" s="6">
        <v>2.2548939999999997</v>
      </c>
      <c r="Q152" s="31">
        <f>(YEAR(B152)-YEAR(F152))*12+MONTH(B152)-MONTH(F152)</f>
        <v>98</v>
      </c>
      <c r="T152" s="2">
        <f>(YEAR(B152)-YEAR(L152))*12+MONTH(B152)-MONTH(L152)</f>
        <v>253</v>
      </c>
      <c r="U152" s="4">
        <f>(YEAR(F152)-YEAR(L152))*12+MONTH(F152)-MONTH(L152)</f>
        <v>155</v>
      </c>
      <c r="W152" s="36">
        <f>C152-G152</f>
        <v>-0.30410299999999957</v>
      </c>
      <c r="X152" s="10">
        <f t="shared" si="41"/>
        <v>-3.1030918367346894E-3</v>
      </c>
      <c r="Y152" s="24">
        <f t="shared" si="42"/>
        <v>-3.7237102040816275E-2</v>
      </c>
      <c r="AA152" s="36">
        <f>C152-M152</f>
        <v>-0.20420199999999955</v>
      </c>
      <c r="AB152" s="10">
        <f t="shared" si="39"/>
        <v>-8.0712252964426699E-4</v>
      </c>
      <c r="AC152" s="24">
        <f t="shared" si="40"/>
        <v>-9.685470355731203E-3</v>
      </c>
      <c r="AE152" s="36"/>
      <c r="AF152" s="10"/>
      <c r="AG152" s="24"/>
      <c r="AI152" s="36">
        <f>G152-M152</f>
        <v>9.9901000000000018E-2</v>
      </c>
      <c r="AJ152" s="10">
        <f t="shared" si="36"/>
        <v>6.4452258064516142E-4</v>
      </c>
      <c r="AK152" s="24">
        <f t="shared" si="37"/>
        <v>7.7342709677419366E-3</v>
      </c>
      <c r="AM152" s="48">
        <f t="shared" si="38"/>
        <v>-4.4971373008558212E-2</v>
      </c>
    </row>
    <row r="153" spans="1:39" x14ac:dyDescent="0.25">
      <c r="A153" s="31" t="s">
        <v>39</v>
      </c>
      <c r="B153" s="19">
        <v>39875</v>
      </c>
      <c r="C153" s="12">
        <v>70.634136999999996</v>
      </c>
      <c r="D153" s="2">
        <v>2.9</v>
      </c>
      <c r="E153" s="24">
        <v>0.152286</v>
      </c>
      <c r="F153" s="19">
        <v>36899</v>
      </c>
      <c r="G153" s="12">
        <v>69.522015999999994</v>
      </c>
      <c r="H153" s="13">
        <v>0.150144</v>
      </c>
      <c r="I153" s="1">
        <v>2.923839000000001</v>
      </c>
      <c r="J153" s="11">
        <v>35704</v>
      </c>
      <c r="K153" s="12">
        <v>69.159948999999997</v>
      </c>
      <c r="L153" s="19">
        <v>32202</v>
      </c>
      <c r="M153" s="12">
        <v>73.385475</v>
      </c>
      <c r="N153" s="12">
        <v>0.67955399999999999</v>
      </c>
      <c r="O153" s="6">
        <v>14.589590999999999</v>
      </c>
      <c r="Q153" s="31">
        <f>(YEAR(B153)-YEAR(F153))*12+MONTH(B153)-MONTH(F153)</f>
        <v>98</v>
      </c>
      <c r="R153" s="2">
        <f>(YEAR(F153)-YEAR(J153))*12+MONTH(F153)-MONTH(J153)</f>
        <v>39</v>
      </c>
      <c r="T153" s="2">
        <f>(YEAR(B153)-YEAR(L153))*12+MONTH(B153)-MONTH(L153)</f>
        <v>253</v>
      </c>
      <c r="U153" s="4">
        <f>(YEAR(F153)-YEAR(L153))*12+MONTH(F153)-MONTH(L153)</f>
        <v>155</v>
      </c>
      <c r="W153" s="36">
        <f>C153-G153</f>
        <v>1.1121210000000019</v>
      </c>
      <c r="X153" s="10">
        <f t="shared" si="41"/>
        <v>1.1348173469387775E-2</v>
      </c>
      <c r="Y153" s="24">
        <f t="shared" si="42"/>
        <v>0.1361780816326533</v>
      </c>
      <c r="AA153" s="36">
        <f>C153-M153</f>
        <v>-2.7513380000000041</v>
      </c>
      <c r="AB153" s="10">
        <f t="shared" si="39"/>
        <v>-1.0874853754940728E-2</v>
      </c>
      <c r="AC153" s="24">
        <f t="shared" si="40"/>
        <v>-0.13049824505928875</v>
      </c>
      <c r="AE153" s="36">
        <f>G153-K153</f>
        <v>0.36206699999999614</v>
      </c>
      <c r="AF153" s="10">
        <f>AE153/R153</f>
        <v>9.283769230769132E-3</v>
      </c>
      <c r="AG153" s="24">
        <f>AF153*12</f>
        <v>0.11140523076922959</v>
      </c>
      <c r="AI153" s="36">
        <f>G153-M153</f>
        <v>-3.863459000000006</v>
      </c>
      <c r="AJ153" s="10">
        <f t="shared" si="36"/>
        <v>-2.4925541935483908E-2</v>
      </c>
      <c r="AK153" s="24">
        <f t="shared" si="37"/>
        <v>-0.2991065032258069</v>
      </c>
      <c r="AM153" s="48">
        <f t="shared" si="38"/>
        <v>0.43528458485846022</v>
      </c>
    </row>
    <row r="154" spans="1:39" x14ac:dyDescent="0.25">
      <c r="A154" s="31" t="s">
        <v>96</v>
      </c>
      <c r="B154" s="19">
        <v>39875</v>
      </c>
      <c r="C154" s="12">
        <v>0.360211</v>
      </c>
      <c r="D154" s="2">
        <v>0.1</v>
      </c>
      <c r="E154" s="24"/>
      <c r="F154" s="19">
        <v>36936</v>
      </c>
      <c r="G154" s="12">
        <v>0.360211</v>
      </c>
      <c r="H154" s="13">
        <v>6.6673999999999997E-2</v>
      </c>
      <c r="I154" s="1">
        <v>0.10435800000000001</v>
      </c>
      <c r="J154" s="11"/>
      <c r="K154" s="12">
        <v>0</v>
      </c>
      <c r="L154" s="19">
        <v>32202</v>
      </c>
      <c r="M154" s="12">
        <v>0.49377599999999999</v>
      </c>
      <c r="N154" s="12">
        <v>0.25989400000000001</v>
      </c>
      <c r="O154" s="6">
        <v>0.61953899999999995</v>
      </c>
      <c r="Q154" s="31">
        <f>(YEAR(B154)-YEAR(F154))*12+MONTH(B154)-MONTH(F154)</f>
        <v>97</v>
      </c>
      <c r="T154" s="2">
        <f>(YEAR(B154)-YEAR(L154))*12+MONTH(B154)-MONTH(L154)</f>
        <v>253</v>
      </c>
      <c r="U154" s="4">
        <f>(YEAR(F154)-YEAR(L154))*12+MONTH(F154)-MONTH(L154)</f>
        <v>156</v>
      </c>
      <c r="W154" s="36">
        <f>C154-G154</f>
        <v>0</v>
      </c>
      <c r="X154" s="10">
        <v>0</v>
      </c>
      <c r="Y154" s="24">
        <f t="shared" si="42"/>
        <v>0</v>
      </c>
      <c r="AA154" s="36">
        <f>C154-M154</f>
        <v>-0.13356499999999999</v>
      </c>
      <c r="AB154" s="10">
        <f t="shared" si="39"/>
        <v>-5.2792490118577068E-4</v>
      </c>
      <c r="AC154" s="24">
        <f t="shared" si="40"/>
        <v>-6.3350988142292482E-3</v>
      </c>
      <c r="AE154" s="36"/>
      <c r="AF154" s="10"/>
      <c r="AG154" s="24"/>
      <c r="AI154" s="36">
        <f>G154-M154</f>
        <v>-0.13356499999999999</v>
      </c>
      <c r="AJ154" s="10">
        <f t="shared" si="36"/>
        <v>-8.5618589743589738E-4</v>
      </c>
      <c r="AK154" s="24">
        <f t="shared" si="37"/>
        <v>-1.0274230769230768E-2</v>
      </c>
      <c r="AM154" s="48">
        <f t="shared" si="38"/>
        <v>1.0274230769230768E-2</v>
      </c>
    </row>
    <row r="155" spans="1:39" x14ac:dyDescent="0.25">
      <c r="A155" s="31" t="s">
        <v>118</v>
      </c>
      <c r="B155" s="19">
        <v>39875</v>
      </c>
      <c r="C155" s="12">
        <v>1.6439760000000001</v>
      </c>
      <c r="D155" s="2">
        <v>0.3</v>
      </c>
      <c r="E155" s="24">
        <v>8.1567000000000001E-2</v>
      </c>
      <c r="F155" s="19">
        <v>36899</v>
      </c>
      <c r="G155" s="12">
        <v>1.6439760000000001</v>
      </c>
      <c r="H155" s="13">
        <v>0.111968</v>
      </c>
      <c r="I155" s="1">
        <v>0.25750700000000015</v>
      </c>
      <c r="J155" s="11"/>
      <c r="K155" s="12">
        <v>0</v>
      </c>
      <c r="L155" s="19">
        <v>32202</v>
      </c>
      <c r="M155" s="12">
        <v>1.8011159999999999</v>
      </c>
      <c r="N155" s="12">
        <v>0.438801</v>
      </c>
      <c r="O155" s="6">
        <v>1.5046799999999998</v>
      </c>
      <c r="Q155" s="31">
        <f>(YEAR(B155)-YEAR(F155))*12+MONTH(B155)-MONTH(F155)</f>
        <v>98</v>
      </c>
      <c r="T155" s="2">
        <f>(YEAR(B155)-YEAR(L155))*12+MONTH(B155)-MONTH(L155)</f>
        <v>253</v>
      </c>
      <c r="U155" s="4">
        <f>(YEAR(F155)-YEAR(L155))*12+MONTH(F155)-MONTH(L155)</f>
        <v>155</v>
      </c>
      <c r="W155" s="36">
        <f>C155-G155</f>
        <v>0</v>
      </c>
      <c r="X155" s="10"/>
      <c r="Y155" s="24">
        <f t="shared" si="42"/>
        <v>0</v>
      </c>
      <c r="AA155" s="36">
        <f>C155-M155</f>
        <v>-0.15713999999999984</v>
      </c>
      <c r="AB155" s="10">
        <f t="shared" si="39"/>
        <v>-6.2110671936758824E-4</v>
      </c>
      <c r="AC155" s="24">
        <f t="shared" si="40"/>
        <v>-7.4532806324110589E-3</v>
      </c>
      <c r="AE155" s="36"/>
      <c r="AF155" s="10"/>
      <c r="AG155" s="24"/>
      <c r="AI155" s="36">
        <f>G155-M155</f>
        <v>-0.15713999999999984</v>
      </c>
      <c r="AJ155" s="10">
        <f t="shared" si="36"/>
        <v>-1.0138064516129021E-3</v>
      </c>
      <c r="AK155" s="24">
        <f t="shared" si="37"/>
        <v>-1.2165677419354825E-2</v>
      </c>
      <c r="AM155" s="48">
        <f t="shared" si="38"/>
        <v>1.2165677419354825E-2</v>
      </c>
    </row>
    <row r="156" spans="1:39" x14ac:dyDescent="0.25">
      <c r="A156" s="31" t="s">
        <v>119</v>
      </c>
      <c r="B156" s="19">
        <v>39875</v>
      </c>
      <c r="C156" s="12">
        <v>4.0209659999999996</v>
      </c>
      <c r="D156" s="2">
        <v>0.4</v>
      </c>
      <c r="E156" s="24">
        <v>0.121194</v>
      </c>
      <c r="F156" s="19">
        <v>36899</v>
      </c>
      <c r="G156" s="12">
        <v>4.1244019999999999</v>
      </c>
      <c r="H156" s="13">
        <v>7.7958E-2</v>
      </c>
      <c r="I156" s="1">
        <v>0.39119999999999999</v>
      </c>
      <c r="J156" s="11"/>
      <c r="K156" s="12">
        <v>0</v>
      </c>
      <c r="L156" s="19">
        <v>32202</v>
      </c>
      <c r="M156" s="12">
        <v>4.2578709999999997</v>
      </c>
      <c r="N156" s="12">
        <v>0.60742099999999999</v>
      </c>
      <c r="O156" s="6">
        <v>2.047463</v>
      </c>
      <c r="Q156" s="31">
        <f>(YEAR(B156)-YEAR(F156))*12+MONTH(B156)-MONTH(F156)</f>
        <v>98</v>
      </c>
      <c r="T156" s="2">
        <f>(YEAR(B156)-YEAR(L156))*12+MONTH(B156)-MONTH(L156)</f>
        <v>253</v>
      </c>
      <c r="U156" s="4">
        <f>(YEAR(F156)-YEAR(L156))*12+MONTH(F156)-MONTH(L156)</f>
        <v>155</v>
      </c>
      <c r="W156" s="36">
        <f>C156-G156</f>
        <v>-0.10343600000000031</v>
      </c>
      <c r="X156" s="10">
        <f>W156/Q156</f>
        <v>-1.0554693877551052E-3</v>
      </c>
      <c r="Y156" s="24">
        <f t="shared" si="42"/>
        <v>-1.2665632653061263E-2</v>
      </c>
      <c r="AA156" s="36">
        <f>C156-M156</f>
        <v>-0.23690500000000014</v>
      </c>
      <c r="AB156" s="10">
        <f t="shared" si="39"/>
        <v>-9.363833992094867E-4</v>
      </c>
      <c r="AC156" s="24">
        <f t="shared" si="40"/>
        <v>-1.1236600790513841E-2</v>
      </c>
      <c r="AE156" s="36"/>
      <c r="AF156" s="10"/>
      <c r="AG156" s="24"/>
      <c r="AI156" s="36">
        <f>G156-M156</f>
        <v>-0.13346899999999984</v>
      </c>
      <c r="AJ156" s="10">
        <f t="shared" si="36"/>
        <v>-8.6109032258064406E-4</v>
      </c>
      <c r="AK156" s="24">
        <f t="shared" si="37"/>
        <v>-1.0333083870967728E-2</v>
      </c>
      <c r="AM156" s="48">
        <f t="shared" si="38"/>
        <v>-2.3325487820935343E-3</v>
      </c>
    </row>
    <row r="157" spans="1:39" x14ac:dyDescent="0.25">
      <c r="A157" s="31" t="s">
        <v>59</v>
      </c>
      <c r="B157" s="19">
        <v>39875</v>
      </c>
      <c r="C157" s="12">
        <v>4.8006599999999997</v>
      </c>
      <c r="D157" s="2">
        <v>0.4</v>
      </c>
      <c r="E157" s="24">
        <v>2.5961999999999999E-2</v>
      </c>
      <c r="F157" s="19">
        <v>36936</v>
      </c>
      <c r="G157" s="12">
        <v>4.7039479999999996</v>
      </c>
      <c r="H157" s="13"/>
      <c r="I157" s="1">
        <v>0.41068999999999978</v>
      </c>
      <c r="J157" s="11"/>
      <c r="K157" s="12">
        <v>0</v>
      </c>
      <c r="L157" s="19">
        <v>32202</v>
      </c>
      <c r="M157" s="12">
        <v>5.2658180000000003</v>
      </c>
      <c r="N157" s="12">
        <v>0.161552</v>
      </c>
      <c r="O157" s="6">
        <v>2.1891080000000001</v>
      </c>
      <c r="Q157" s="31">
        <f>(YEAR(B157)-YEAR(F157))*12+MONTH(B157)-MONTH(F157)</f>
        <v>97</v>
      </c>
      <c r="T157" s="2">
        <f>(YEAR(B157)-YEAR(L157))*12+MONTH(B157)-MONTH(L157)</f>
        <v>253</v>
      </c>
      <c r="U157" s="4">
        <f>(YEAR(F157)-YEAR(L157))*12+MONTH(F157)-MONTH(L157)</f>
        <v>156</v>
      </c>
      <c r="W157" s="36">
        <f>C157-G157</f>
        <v>9.6712000000000131E-2</v>
      </c>
      <c r="X157" s="10">
        <f>W157/Q157</f>
        <v>9.9703092783505281E-4</v>
      </c>
      <c r="Y157" s="24">
        <f t="shared" si="42"/>
        <v>1.1964371134020633E-2</v>
      </c>
      <c r="AA157" s="36">
        <f>C157-M157</f>
        <v>-0.46515800000000063</v>
      </c>
      <c r="AB157" s="10">
        <f t="shared" si="39"/>
        <v>-1.8385691699604769E-3</v>
      </c>
      <c r="AC157" s="24">
        <f t="shared" si="40"/>
        <v>-2.2062830039525722E-2</v>
      </c>
      <c r="AE157" s="36"/>
      <c r="AF157" s="10"/>
      <c r="AG157" s="24"/>
      <c r="AI157" s="36">
        <f>G157-M157</f>
        <v>-0.56187000000000076</v>
      </c>
      <c r="AJ157" s="10">
        <f t="shared" si="36"/>
        <v>-3.6017307692307742E-3</v>
      </c>
      <c r="AK157" s="24">
        <f t="shared" si="37"/>
        <v>-4.3220769230769292E-2</v>
      </c>
      <c r="AM157" s="48">
        <f t="shared" si="38"/>
        <v>5.5185140364789928E-2</v>
      </c>
    </row>
    <row r="158" spans="1:39" x14ac:dyDescent="0.25">
      <c r="A158" s="31" t="s">
        <v>60</v>
      </c>
      <c r="B158" s="19">
        <v>39875</v>
      </c>
      <c r="C158" s="12">
        <v>1.3785510000000001</v>
      </c>
      <c r="D158" s="2">
        <v>0.3</v>
      </c>
      <c r="E158" s="24"/>
      <c r="F158" s="19">
        <v>36936</v>
      </c>
      <c r="G158" s="12">
        <v>1.5230919999999999</v>
      </c>
      <c r="H158" s="13"/>
      <c r="I158" s="1">
        <v>0.32479799999999992</v>
      </c>
      <c r="J158" s="11"/>
      <c r="K158" s="12">
        <v>0</v>
      </c>
      <c r="L158" s="19">
        <v>32202</v>
      </c>
      <c r="M158" s="12">
        <v>1.760143</v>
      </c>
      <c r="N158" s="12">
        <v>0.60006700000000002</v>
      </c>
      <c r="O158" s="6">
        <v>1.6931750000000001</v>
      </c>
      <c r="Q158" s="31">
        <f>(YEAR(B158)-YEAR(F158))*12+MONTH(B158)-MONTH(F158)</f>
        <v>97</v>
      </c>
      <c r="T158" s="2">
        <f>(YEAR(B158)-YEAR(L158))*12+MONTH(B158)-MONTH(L158)</f>
        <v>253</v>
      </c>
      <c r="U158" s="4">
        <f>(YEAR(F158)-YEAR(L158))*12+MONTH(F158)-MONTH(L158)</f>
        <v>156</v>
      </c>
      <c r="W158" s="36">
        <f>C158-G158</f>
        <v>-0.14454099999999981</v>
      </c>
      <c r="X158" s="10">
        <f>W158/Q158</f>
        <v>-1.4901134020618538E-3</v>
      </c>
      <c r="Y158" s="24">
        <f t="shared" si="42"/>
        <v>-1.7881360824742246E-2</v>
      </c>
      <c r="AA158" s="36">
        <f>C158-M158</f>
        <v>-0.38159199999999993</v>
      </c>
      <c r="AB158" s="10">
        <f t="shared" si="39"/>
        <v>-1.5082687747035571E-3</v>
      </c>
      <c r="AC158" s="24">
        <f t="shared" si="40"/>
        <v>-1.8099225296442686E-2</v>
      </c>
      <c r="AE158" s="36"/>
      <c r="AF158" s="10"/>
      <c r="AG158" s="24"/>
      <c r="AI158" s="36">
        <f>G158-M158</f>
        <v>-0.23705100000000012</v>
      </c>
      <c r="AJ158" s="10">
        <f t="shared" si="36"/>
        <v>-1.5195576923076931E-3</v>
      </c>
      <c r="AK158" s="24">
        <f t="shared" si="37"/>
        <v>-1.8234692307692316E-2</v>
      </c>
      <c r="AM158" s="48">
        <f t="shared" si="38"/>
        <v>3.5333148295007069E-4</v>
      </c>
    </row>
    <row r="159" spans="1:39" x14ac:dyDescent="0.25">
      <c r="A159" s="31" t="s">
        <v>75</v>
      </c>
      <c r="B159" s="19">
        <v>39875</v>
      </c>
      <c r="C159" s="12">
        <v>0.137243</v>
      </c>
      <c r="D159" s="2">
        <v>0.1</v>
      </c>
      <c r="E159" s="24"/>
      <c r="F159" s="19">
        <v>36936</v>
      </c>
      <c r="G159" s="12">
        <v>0.137243</v>
      </c>
      <c r="H159" s="13"/>
      <c r="I159" s="1">
        <v>6.4954999999999999E-2</v>
      </c>
      <c r="J159" s="11"/>
      <c r="K159" s="12">
        <v>0</v>
      </c>
      <c r="L159" s="19">
        <v>32202</v>
      </c>
      <c r="M159" s="12">
        <v>0.18171300000000001</v>
      </c>
      <c r="N159" s="12">
        <v>0.22430600000000001</v>
      </c>
      <c r="O159" s="6">
        <v>0.39095099999999999</v>
      </c>
      <c r="Q159" s="31">
        <f>(YEAR(B159)-YEAR(F159))*12+MONTH(B159)-MONTH(F159)</f>
        <v>97</v>
      </c>
      <c r="T159" s="2">
        <f>(YEAR(B159)-YEAR(L159))*12+MONTH(B159)-MONTH(L159)</f>
        <v>253</v>
      </c>
      <c r="U159" s="4">
        <f>(YEAR(F159)-YEAR(L159))*12+MONTH(F159)-MONTH(L159)</f>
        <v>156</v>
      </c>
      <c r="W159" s="36">
        <f>C159-G159</f>
        <v>0</v>
      </c>
      <c r="X159" s="10"/>
      <c r="Y159" s="24">
        <f t="shared" si="42"/>
        <v>0</v>
      </c>
      <c r="AA159" s="36">
        <f>C159-M159</f>
        <v>-4.447000000000001E-2</v>
      </c>
      <c r="AB159" s="10">
        <f t="shared" si="39"/>
        <v>-1.7577075098814234E-4</v>
      </c>
      <c r="AC159" s="24">
        <f t="shared" si="40"/>
        <v>-2.1092490118577081E-3</v>
      </c>
      <c r="AE159" s="36"/>
      <c r="AF159" s="10"/>
      <c r="AG159" s="24"/>
      <c r="AI159" s="36">
        <f>G159-M159</f>
        <v>-4.447000000000001E-2</v>
      </c>
      <c r="AJ159" s="10">
        <f t="shared" si="36"/>
        <v>-2.8506410256410263E-4</v>
      </c>
      <c r="AK159" s="24">
        <f t="shared" si="37"/>
        <v>-3.4207692307692316E-3</v>
      </c>
      <c r="AM159" s="48">
        <f t="shared" si="38"/>
        <v>3.4207692307692316E-3</v>
      </c>
    </row>
    <row r="160" spans="1:39" x14ac:dyDescent="0.25">
      <c r="A160" s="31" t="s">
        <v>65</v>
      </c>
      <c r="B160" s="19">
        <v>39875</v>
      </c>
      <c r="C160" s="12">
        <v>8.0397160000000003</v>
      </c>
      <c r="D160" s="2">
        <v>0.7</v>
      </c>
      <c r="E160" s="24">
        <v>2.1357000000000001E-2</v>
      </c>
      <c r="F160" s="19">
        <v>36899</v>
      </c>
      <c r="G160" s="12">
        <v>8.1259709999999998</v>
      </c>
      <c r="H160" s="13">
        <v>9.8626000000000005E-2</v>
      </c>
      <c r="I160" s="1">
        <v>0.68900199999999945</v>
      </c>
      <c r="J160" s="11"/>
      <c r="K160" s="12">
        <v>0</v>
      </c>
      <c r="L160" s="19">
        <v>32202</v>
      </c>
      <c r="M160" s="12">
        <v>8.5960719999999995</v>
      </c>
      <c r="N160" s="12"/>
      <c r="O160" s="6">
        <v>3.6307619999999998</v>
      </c>
      <c r="Q160" s="31">
        <f>(YEAR(B160)-YEAR(F160))*12+MONTH(B160)-MONTH(F160)</f>
        <v>98</v>
      </c>
      <c r="T160" s="2">
        <f>(YEAR(B160)-YEAR(L160))*12+MONTH(B160)-MONTH(L160)</f>
        <v>253</v>
      </c>
      <c r="U160" s="4">
        <f>(YEAR(F160)-YEAR(L160))*12+MONTH(F160)-MONTH(L160)</f>
        <v>155</v>
      </c>
      <c r="W160" s="36">
        <f>C160-G160</f>
        <v>-8.6254999999999526E-2</v>
      </c>
      <c r="X160" s="10">
        <f t="shared" ref="X160:X166" si="43">W160/Q160</f>
        <v>-8.8015306122448496E-4</v>
      </c>
      <c r="Y160" s="24">
        <f t="shared" si="42"/>
        <v>-1.0561836734693819E-2</v>
      </c>
      <c r="AA160" s="36">
        <f>C160-M160</f>
        <v>-0.55635599999999918</v>
      </c>
      <c r="AB160" s="10">
        <f t="shared" si="39"/>
        <v>-2.1990355731225262E-3</v>
      </c>
      <c r="AC160" s="24">
        <f t="shared" si="40"/>
        <v>-2.6388426877470315E-2</v>
      </c>
      <c r="AE160" s="36"/>
      <c r="AF160" s="10"/>
      <c r="AG160" s="24"/>
      <c r="AI160" s="36">
        <f>G160-M160</f>
        <v>-0.47010099999999966</v>
      </c>
      <c r="AJ160" s="10">
        <f t="shared" si="36"/>
        <v>-3.0329096774193527E-3</v>
      </c>
      <c r="AK160" s="24">
        <f t="shared" si="37"/>
        <v>-3.6394916129032229E-2</v>
      </c>
      <c r="AM160" s="48">
        <f t="shared" si="38"/>
        <v>2.5833079394338411E-2</v>
      </c>
    </row>
    <row r="161" spans="1:39" x14ac:dyDescent="0.25">
      <c r="A161" s="31" t="s">
        <v>64</v>
      </c>
      <c r="B161" s="19">
        <v>39875</v>
      </c>
      <c r="C161" s="12">
        <v>5.1035060000000003</v>
      </c>
      <c r="D161" s="2">
        <v>0.5</v>
      </c>
      <c r="E161" s="24">
        <v>5.5779000000000002E-2</v>
      </c>
      <c r="F161" s="19">
        <v>36899</v>
      </c>
      <c r="G161" s="12">
        <v>5.1976339999999999</v>
      </c>
      <c r="H161" s="13">
        <v>0.112987</v>
      </c>
      <c r="I161" s="1">
        <v>0.49289700000000014</v>
      </c>
      <c r="J161" s="11"/>
      <c r="K161" s="12">
        <v>0</v>
      </c>
      <c r="L161" s="19">
        <v>32202</v>
      </c>
      <c r="M161" s="12">
        <v>5.3945670000000003</v>
      </c>
      <c r="N161" s="12">
        <v>0.29358899999999999</v>
      </c>
      <c r="O161" s="6">
        <v>2.478847</v>
      </c>
      <c r="Q161" s="31">
        <f>(YEAR(B161)-YEAR(F161))*12+MONTH(B161)-MONTH(F161)</f>
        <v>98</v>
      </c>
      <c r="T161" s="2">
        <f>(YEAR(B161)-YEAR(L161))*12+MONTH(B161)-MONTH(L161)</f>
        <v>253</v>
      </c>
      <c r="U161" s="4">
        <f>(YEAR(F161)-YEAR(L161))*12+MONTH(F161)-MONTH(L161)</f>
        <v>155</v>
      </c>
      <c r="W161" s="36">
        <f>C161-G161</f>
        <v>-9.4127999999999545E-2</v>
      </c>
      <c r="X161" s="10">
        <f t="shared" si="43"/>
        <v>-9.6048979591836271E-4</v>
      </c>
      <c r="Y161" s="24">
        <f t="shared" si="42"/>
        <v>-1.1525877551020353E-2</v>
      </c>
      <c r="AA161" s="36">
        <f>C161-M161</f>
        <v>-0.29106100000000001</v>
      </c>
      <c r="AB161" s="10">
        <f t="shared" si="39"/>
        <v>-1.1504387351778656E-3</v>
      </c>
      <c r="AC161" s="24">
        <f t="shared" si="40"/>
        <v>-1.3805264822134386E-2</v>
      </c>
      <c r="AE161" s="36"/>
      <c r="AF161" s="10"/>
      <c r="AG161" s="24"/>
      <c r="AI161" s="36">
        <f>G161-M161</f>
        <v>-0.19693300000000047</v>
      </c>
      <c r="AJ161" s="10">
        <f t="shared" si="36"/>
        <v>-1.2705354838709708E-3</v>
      </c>
      <c r="AK161" s="24">
        <f t="shared" si="37"/>
        <v>-1.5246425806451649E-2</v>
      </c>
      <c r="AM161" s="48">
        <f t="shared" si="38"/>
        <v>3.7205482554312965E-3</v>
      </c>
    </row>
    <row r="162" spans="1:39" x14ac:dyDescent="0.25">
      <c r="A162" s="31" t="s">
        <v>12</v>
      </c>
      <c r="B162" s="19">
        <v>39875</v>
      </c>
      <c r="C162" s="12">
        <v>30.600165000000001</v>
      </c>
      <c r="D162" s="2">
        <v>1.6</v>
      </c>
      <c r="E162" s="24">
        <v>0.24582599999999999</v>
      </c>
      <c r="F162" s="19">
        <v>37160</v>
      </c>
      <c r="G162" s="12">
        <v>48.838154000000003</v>
      </c>
      <c r="H162" s="13">
        <v>0.3</v>
      </c>
      <c r="I162" s="1">
        <v>2.4212510000000051</v>
      </c>
      <c r="J162" s="11">
        <v>35704</v>
      </c>
      <c r="K162" s="12">
        <v>48.334254000000001</v>
      </c>
      <c r="L162" s="19">
        <v>32202</v>
      </c>
      <c r="M162" s="12">
        <v>48.638500000000001</v>
      </c>
      <c r="N162" s="12">
        <v>5.286524</v>
      </c>
      <c r="O162" s="6">
        <v>11.545380999999999</v>
      </c>
      <c r="Q162" s="31">
        <f>(YEAR(B162)-YEAR(F162))*12+MONTH(B162)-MONTH(F162)</f>
        <v>90</v>
      </c>
      <c r="R162" s="2">
        <f>(YEAR(F162)-YEAR(J162))*12+MONTH(F162)-MONTH(J162)</f>
        <v>47</v>
      </c>
      <c r="T162" s="2">
        <f>(YEAR(B162)-YEAR(L162))*12+MONTH(B162)-MONTH(L162)</f>
        <v>253</v>
      </c>
      <c r="U162" s="4">
        <f>(YEAR(F162)-YEAR(L162))*12+MONTH(F162)-MONTH(L162)</f>
        <v>163</v>
      </c>
      <c r="W162" s="36">
        <f>C162-G162</f>
        <v>-18.237989000000002</v>
      </c>
      <c r="X162" s="10">
        <f t="shared" si="43"/>
        <v>-0.20264432222222226</v>
      </c>
      <c r="Y162" s="24">
        <f t="shared" si="42"/>
        <v>-2.431731866666667</v>
      </c>
      <c r="AA162" s="36">
        <f>C162-M162</f>
        <v>-18.038335</v>
      </c>
      <c r="AB162" s="10">
        <f t="shared" si="39"/>
        <v>-7.1297766798418968E-2</v>
      </c>
      <c r="AC162" s="24">
        <f t="shared" si="40"/>
        <v>-0.85557320158102756</v>
      </c>
      <c r="AE162" s="36">
        <f>G162-K162</f>
        <v>0.50390000000000157</v>
      </c>
      <c r="AF162" s="10">
        <f>AE162/R162</f>
        <v>1.0721276595744714E-2</v>
      </c>
      <c r="AG162" s="24">
        <f>AF162*12</f>
        <v>0.12865531914893658</v>
      </c>
      <c r="AI162" s="36">
        <f>G162-M162</f>
        <v>0.19965400000000244</v>
      </c>
      <c r="AJ162" s="10">
        <f t="shared" si="36"/>
        <v>1.2248711656441867E-3</v>
      </c>
      <c r="AK162" s="24">
        <f t="shared" si="37"/>
        <v>1.4698453987730242E-2</v>
      </c>
      <c r="AM162" s="48">
        <f t="shared" si="38"/>
        <v>-2.4464303206543971</v>
      </c>
    </row>
    <row r="163" spans="1:39" x14ac:dyDescent="0.25">
      <c r="A163" s="31" t="s">
        <v>61</v>
      </c>
      <c r="B163" s="19">
        <v>39875</v>
      </c>
      <c r="C163" s="12">
        <v>9.5023499999999999</v>
      </c>
      <c r="D163" s="2">
        <v>0.7</v>
      </c>
      <c r="E163" s="24">
        <v>8.1713999999999995E-2</v>
      </c>
      <c r="F163" s="19">
        <v>36899</v>
      </c>
      <c r="G163" s="12">
        <v>9.6272760000000002</v>
      </c>
      <c r="H163" s="13">
        <v>0.154946</v>
      </c>
      <c r="I163" s="1">
        <v>0.6708829999999999</v>
      </c>
      <c r="J163" s="11"/>
      <c r="K163" s="12">
        <v>0</v>
      </c>
      <c r="L163" s="19">
        <v>32202</v>
      </c>
      <c r="M163" s="12">
        <v>11.149801999999999</v>
      </c>
      <c r="N163" s="12">
        <v>0.78487899999999999</v>
      </c>
      <c r="O163" s="6">
        <v>3.780284</v>
      </c>
      <c r="Q163" s="31">
        <f>(YEAR(B163)-YEAR(F163))*12+MONTH(B163)-MONTH(F163)</f>
        <v>98</v>
      </c>
      <c r="T163" s="2">
        <f>(YEAR(B163)-YEAR(L163))*12+MONTH(B163)-MONTH(L163)</f>
        <v>253</v>
      </c>
      <c r="U163" s="4">
        <f>(YEAR(F163)-YEAR(L163))*12+MONTH(F163)-MONTH(L163)</f>
        <v>155</v>
      </c>
      <c r="W163" s="36">
        <f>C163-G163</f>
        <v>-0.12492600000000031</v>
      </c>
      <c r="X163" s="10">
        <f t="shared" si="43"/>
        <v>-1.2747551020408196E-3</v>
      </c>
      <c r="Y163" s="24">
        <f t="shared" si="42"/>
        <v>-1.5297061224489835E-2</v>
      </c>
      <c r="AA163" s="36">
        <f>C163-M163</f>
        <v>-1.6474519999999995</v>
      </c>
      <c r="AB163" s="10">
        <f t="shared" si="39"/>
        <v>-6.5116679841897215E-3</v>
      </c>
      <c r="AC163" s="24">
        <f t="shared" si="40"/>
        <v>-7.8140015810276658E-2</v>
      </c>
      <c r="AE163" s="36"/>
      <c r="AF163" s="10"/>
      <c r="AG163" s="24"/>
      <c r="AI163" s="36">
        <f>G163-M163</f>
        <v>-1.5225259999999992</v>
      </c>
      <c r="AJ163" s="10">
        <f t="shared" si="36"/>
        <v>-9.8227483870967688E-3</v>
      </c>
      <c r="AK163" s="24">
        <f t="shared" si="37"/>
        <v>-0.11787298064516122</v>
      </c>
      <c r="AM163" s="48">
        <f t="shared" si="38"/>
        <v>0.10257591942067139</v>
      </c>
    </row>
    <row r="164" spans="1:39" x14ac:dyDescent="0.25">
      <c r="A164" s="31" t="s">
        <v>78</v>
      </c>
      <c r="B164" s="19">
        <v>39875</v>
      </c>
      <c r="C164" s="12">
        <v>5.5495710000000003</v>
      </c>
      <c r="D164" s="2">
        <v>0.6</v>
      </c>
      <c r="E164" s="24">
        <v>8.4768999999999997E-2</v>
      </c>
      <c r="F164" s="19">
        <v>36899</v>
      </c>
      <c r="G164" s="12">
        <v>5.7659820000000002</v>
      </c>
      <c r="H164" s="13">
        <v>0.13783799999999999</v>
      </c>
      <c r="I164" s="1">
        <v>0.59378799999999998</v>
      </c>
      <c r="J164" s="11"/>
      <c r="K164" s="12">
        <v>0</v>
      </c>
      <c r="L164" s="19">
        <v>32202</v>
      </c>
      <c r="M164" s="12">
        <v>6.234801</v>
      </c>
      <c r="N164" s="12">
        <v>0.67714200000000002</v>
      </c>
      <c r="O164" s="6">
        <v>3.0008560000000006</v>
      </c>
      <c r="Q164" s="31">
        <f>(YEAR(B164)-YEAR(F164))*12+MONTH(B164)-MONTH(F164)</f>
        <v>98</v>
      </c>
      <c r="T164" s="2">
        <f>(YEAR(B164)-YEAR(L164))*12+MONTH(B164)-MONTH(L164)</f>
        <v>253</v>
      </c>
      <c r="U164" s="4">
        <f>(YEAR(F164)-YEAR(L164))*12+MONTH(F164)-MONTH(L164)</f>
        <v>155</v>
      </c>
      <c r="W164" s="36">
        <f>C164-G164</f>
        <v>-0.21641099999999991</v>
      </c>
      <c r="X164" s="10">
        <f t="shared" si="43"/>
        <v>-2.2082755102040808E-3</v>
      </c>
      <c r="Y164" s="24">
        <f t="shared" si="42"/>
        <v>-2.6499306122448968E-2</v>
      </c>
      <c r="AA164" s="36">
        <f>C164-M164</f>
        <v>-0.68522999999999978</v>
      </c>
      <c r="AB164" s="10">
        <f t="shared" si="39"/>
        <v>-2.708418972332015E-3</v>
      </c>
      <c r="AC164" s="24">
        <f t="shared" si="40"/>
        <v>-3.2501027667984184E-2</v>
      </c>
      <c r="AE164" s="36"/>
      <c r="AF164" s="10"/>
      <c r="AG164" s="24"/>
      <c r="AI164" s="36">
        <f>G164-M164</f>
        <v>-0.46881899999999987</v>
      </c>
      <c r="AJ164" s="10">
        <f t="shared" si="36"/>
        <v>-3.0246387096774185E-3</v>
      </c>
      <c r="AK164" s="24">
        <f t="shared" si="37"/>
        <v>-3.629566451612902E-2</v>
      </c>
      <c r="AM164" s="48">
        <f t="shared" si="38"/>
        <v>9.7963583936800519E-3</v>
      </c>
    </row>
    <row r="165" spans="1:39" x14ac:dyDescent="0.25">
      <c r="A165" s="31" t="s">
        <v>76</v>
      </c>
      <c r="B165" s="19">
        <v>39875</v>
      </c>
      <c r="C165" s="12">
        <v>13.228006000000001</v>
      </c>
      <c r="D165" s="2">
        <v>0.9</v>
      </c>
      <c r="E165" s="24">
        <v>0.10516499999999999</v>
      </c>
      <c r="F165" s="19">
        <v>37160</v>
      </c>
      <c r="G165" s="12">
        <v>13.478391</v>
      </c>
      <c r="H165" s="13">
        <v>0.10777399999999999</v>
      </c>
      <c r="I165" s="1">
        <v>0.88626799999999939</v>
      </c>
      <c r="J165" s="11"/>
      <c r="K165" s="12">
        <v>0</v>
      </c>
      <c r="L165" s="19">
        <v>32202</v>
      </c>
      <c r="M165" s="12">
        <v>15.259663</v>
      </c>
      <c r="N165" s="12">
        <v>0.948353</v>
      </c>
      <c r="O165" s="6">
        <v>4.6742420000000013</v>
      </c>
      <c r="Q165" s="31">
        <f>(YEAR(B165)-YEAR(F165))*12+MONTH(B165)-MONTH(F165)</f>
        <v>90</v>
      </c>
      <c r="T165" s="2">
        <f>(YEAR(B165)-YEAR(L165))*12+MONTH(B165)-MONTH(L165)</f>
        <v>253</v>
      </c>
      <c r="U165" s="4">
        <f>(YEAR(F165)-YEAR(L165))*12+MONTH(F165)-MONTH(L165)</f>
        <v>163</v>
      </c>
      <c r="W165" s="36">
        <f>C165-G165</f>
        <v>-0.25038499999999964</v>
      </c>
      <c r="X165" s="10">
        <f t="shared" si="43"/>
        <v>-2.7820555555555515E-3</v>
      </c>
      <c r="Y165" s="24">
        <f t="shared" si="42"/>
        <v>-3.3384666666666618E-2</v>
      </c>
      <c r="AA165" s="36">
        <f>C165-M165</f>
        <v>-2.0316569999999992</v>
      </c>
      <c r="AB165" s="10">
        <f t="shared" si="39"/>
        <v>-8.0302648221343836E-3</v>
      </c>
      <c r="AC165" s="24">
        <f t="shared" si="40"/>
        <v>-9.6363177865612604E-2</v>
      </c>
      <c r="AE165" s="36"/>
      <c r="AF165" s="10"/>
      <c r="AG165" s="24"/>
      <c r="AI165" s="36">
        <f>G165-M165</f>
        <v>-1.7812719999999995</v>
      </c>
      <c r="AJ165" s="10">
        <f t="shared" si="36"/>
        <v>-1.0928049079754597E-2</v>
      </c>
      <c r="AK165" s="24">
        <f t="shared" si="37"/>
        <v>-0.13113658895705516</v>
      </c>
      <c r="AM165" s="48">
        <f t="shared" si="38"/>
        <v>9.7751922290388538E-2</v>
      </c>
    </row>
    <row r="166" spans="1:39" x14ac:dyDescent="0.25">
      <c r="A166" s="31" t="s">
        <v>13</v>
      </c>
      <c r="B166" s="19">
        <v>39875</v>
      </c>
      <c r="C166" s="12">
        <v>24.941517999999999</v>
      </c>
      <c r="D166" s="2">
        <v>0.9</v>
      </c>
      <c r="E166" s="24">
        <v>0.24796000000000001</v>
      </c>
      <c r="F166" s="19">
        <v>37160</v>
      </c>
      <c r="G166" s="12">
        <v>39.223818000000001</v>
      </c>
      <c r="H166" s="13">
        <v>0.2</v>
      </c>
      <c r="I166" s="1">
        <v>1.3283660000000026</v>
      </c>
      <c r="J166" s="11">
        <v>35704</v>
      </c>
      <c r="K166" s="12">
        <v>38.402276999999998</v>
      </c>
      <c r="L166" s="19">
        <v>32202</v>
      </c>
      <c r="M166" s="12">
        <v>39.007494999999999</v>
      </c>
      <c r="N166" s="12">
        <v>2.9782660000000001</v>
      </c>
      <c r="O166" s="6">
        <v>6.4854950000000002</v>
      </c>
      <c r="Q166" s="31">
        <f>(YEAR(B166)-YEAR(F166))*12+MONTH(B166)-MONTH(F166)</f>
        <v>90</v>
      </c>
      <c r="R166" s="2">
        <f>(YEAR(F166)-YEAR(J166))*12+MONTH(F166)-MONTH(J166)</f>
        <v>47</v>
      </c>
      <c r="T166" s="2">
        <f>(YEAR(B166)-YEAR(L166))*12+MONTH(B166)-MONTH(L166)</f>
        <v>253</v>
      </c>
      <c r="U166" s="4">
        <f>(YEAR(F166)-YEAR(L166))*12+MONTH(F166)-MONTH(L166)</f>
        <v>163</v>
      </c>
      <c r="W166" s="36">
        <f>C166-G166</f>
        <v>-14.282300000000003</v>
      </c>
      <c r="X166" s="10">
        <f t="shared" si="43"/>
        <v>-0.15869222222222226</v>
      </c>
      <c r="Y166" s="24">
        <f t="shared" si="42"/>
        <v>-1.9043066666666673</v>
      </c>
      <c r="AA166" s="36">
        <f>C166-M166</f>
        <v>-14.065977</v>
      </c>
      <c r="AB166" s="10">
        <f t="shared" si="39"/>
        <v>-5.5596747035573123E-2</v>
      </c>
      <c r="AC166" s="24">
        <f t="shared" si="40"/>
        <v>-0.66716096442687745</v>
      </c>
      <c r="AE166" s="36">
        <f>G166-K166</f>
        <v>0.82154100000000341</v>
      </c>
      <c r="AF166" s="10">
        <f>AE166/R166</f>
        <v>1.7479595744680925E-2</v>
      </c>
      <c r="AG166" s="24">
        <f>AF166*12</f>
        <v>0.20975514893617109</v>
      </c>
      <c r="AI166" s="36">
        <f>G166-M166</f>
        <v>0.21632300000000271</v>
      </c>
      <c r="AJ166" s="10">
        <f t="shared" si="36"/>
        <v>1.32713496932517E-3</v>
      </c>
      <c r="AK166" s="24">
        <f t="shared" si="37"/>
        <v>1.592561963190204E-2</v>
      </c>
      <c r="AM166" s="48">
        <f t="shared" si="38"/>
        <v>-1.9202322862985692</v>
      </c>
    </row>
    <row r="167" spans="1:39" x14ac:dyDescent="0.25">
      <c r="A167" s="31" t="s">
        <v>77</v>
      </c>
      <c r="B167" s="19">
        <v>39875</v>
      </c>
      <c r="C167" s="12">
        <v>3.0151240000000001</v>
      </c>
      <c r="D167" s="2">
        <v>0.4</v>
      </c>
      <c r="E167" s="24">
        <v>8.5166000000000006E-2</v>
      </c>
      <c r="F167" s="19">
        <v>37160</v>
      </c>
      <c r="G167" s="12">
        <v>3.0151240000000001</v>
      </c>
      <c r="H167" s="13">
        <v>8.6498000000000005E-2</v>
      </c>
      <c r="I167" s="1">
        <v>0.37801299999999971</v>
      </c>
      <c r="J167" s="11"/>
      <c r="K167" s="12">
        <v>0</v>
      </c>
      <c r="L167" s="19">
        <v>32202</v>
      </c>
      <c r="M167" s="12">
        <v>3.3886379999999998</v>
      </c>
      <c r="N167" s="12">
        <v>0.656107</v>
      </c>
      <c r="O167" s="6">
        <v>1.9525329999999999</v>
      </c>
      <c r="Q167" s="31">
        <f>(YEAR(B167)-YEAR(F167))*12+MONTH(B167)-MONTH(F167)</f>
        <v>90</v>
      </c>
      <c r="T167" s="2">
        <f>(YEAR(B167)-YEAR(L167))*12+MONTH(B167)-MONTH(L167)</f>
        <v>253</v>
      </c>
      <c r="U167" s="4">
        <f>(YEAR(F167)-YEAR(L167))*12+MONTH(F167)-MONTH(L167)</f>
        <v>163</v>
      </c>
      <c r="W167" s="36">
        <f>C167-G167</f>
        <v>0</v>
      </c>
      <c r="X167" s="10">
        <v>0</v>
      </c>
      <c r="Y167" s="24">
        <f t="shared" si="42"/>
        <v>0</v>
      </c>
      <c r="AA167" s="36">
        <f>C167-M167</f>
        <v>-0.37351399999999968</v>
      </c>
      <c r="AB167" s="10">
        <f t="shared" si="39"/>
        <v>-1.4763399209486152E-3</v>
      </c>
      <c r="AC167" s="24">
        <f t="shared" si="40"/>
        <v>-1.7716079051383383E-2</v>
      </c>
      <c r="AE167" s="36"/>
      <c r="AF167" s="10"/>
      <c r="AG167" s="24"/>
      <c r="AI167" s="36">
        <f>G167-M167</f>
        <v>-0.37351399999999968</v>
      </c>
      <c r="AJ167" s="10">
        <f t="shared" si="36"/>
        <v>-2.2914969325153354E-3</v>
      </c>
      <c r="AK167" s="24">
        <f t="shared" si="37"/>
        <v>-2.7497963190184025E-2</v>
      </c>
      <c r="AM167" s="48">
        <f t="shared" si="38"/>
        <v>2.7497963190184025E-2</v>
      </c>
    </row>
    <row r="168" spans="1:39" x14ac:dyDescent="0.25">
      <c r="A168" s="31" t="s">
        <v>8</v>
      </c>
      <c r="B168" s="19">
        <v>39875</v>
      </c>
      <c r="C168" s="12">
        <v>14.779439</v>
      </c>
      <c r="D168" s="2">
        <v>0.8</v>
      </c>
      <c r="E168" s="24">
        <v>0.215585</v>
      </c>
      <c r="F168" s="19">
        <v>37160</v>
      </c>
      <c r="G168" s="12">
        <v>34.815438999999998</v>
      </c>
      <c r="H168" s="13">
        <v>1.3685430000000001</v>
      </c>
      <c r="I168" s="1">
        <v>2.0245729999999966</v>
      </c>
      <c r="J168" s="11">
        <v>35704</v>
      </c>
      <c r="K168" s="12">
        <v>41.914422000000002</v>
      </c>
      <c r="L168" s="19">
        <v>32202</v>
      </c>
      <c r="M168" s="12">
        <v>45.681327000000003</v>
      </c>
      <c r="N168" s="12">
        <v>10.292286000000001</v>
      </c>
      <c r="O168" s="6">
        <v>13.434738999999993</v>
      </c>
      <c r="Q168" s="31">
        <f>(YEAR(B168)-YEAR(F168))*12+MONTH(B168)-MONTH(F168)</f>
        <v>90</v>
      </c>
      <c r="R168" s="2">
        <f t="shared" ref="R168:R174" si="44">(YEAR(F168)-YEAR(J168))*12+MONTH(F168)-MONTH(J168)</f>
        <v>47</v>
      </c>
      <c r="T168" s="2">
        <f>(YEAR(B168)-YEAR(L168))*12+MONTH(B168)-MONTH(L168)</f>
        <v>253</v>
      </c>
      <c r="U168" s="4">
        <f>(YEAR(F168)-YEAR(L168))*12+MONTH(F168)-MONTH(L168)</f>
        <v>163</v>
      </c>
      <c r="W168" s="36">
        <f>C168-G168</f>
        <v>-20.035999999999998</v>
      </c>
      <c r="X168" s="10">
        <f t="shared" ref="X168:X174" si="45">W168/Q168</f>
        <v>-0.22262222222222219</v>
      </c>
      <c r="Y168" s="24">
        <f t="shared" si="42"/>
        <v>-2.6714666666666664</v>
      </c>
      <c r="AA168" s="36">
        <f>C168-M168</f>
        <v>-30.901888000000003</v>
      </c>
      <c r="AB168" s="10">
        <f t="shared" si="39"/>
        <v>-0.12214184980237155</v>
      </c>
      <c r="AC168" s="24">
        <f t="shared" si="40"/>
        <v>-1.4657021976284588</v>
      </c>
      <c r="AE168" s="36">
        <f t="shared" ref="AE168:AE174" si="46">G168-K168</f>
        <v>-7.098983000000004</v>
      </c>
      <c r="AF168" s="10">
        <f t="shared" ref="AF168:AF174" si="47">AE168/R168</f>
        <v>-0.15104219148936179</v>
      </c>
      <c r="AG168" s="24">
        <f t="shared" ref="AG168:AG174" si="48">AF168*12</f>
        <v>-1.8125062978723414</v>
      </c>
      <c r="AI168" s="36">
        <f>G168-M168</f>
        <v>-10.865888000000005</v>
      </c>
      <c r="AJ168" s="10">
        <f t="shared" si="36"/>
        <v>-6.6661889570552177E-2</v>
      </c>
      <c r="AK168" s="24">
        <f t="shared" si="37"/>
        <v>-0.79994267484662607</v>
      </c>
      <c r="AM168" s="48">
        <f t="shared" si="38"/>
        <v>-1.8715239918200404</v>
      </c>
    </row>
    <row r="169" spans="1:39" x14ac:dyDescent="0.25">
      <c r="A169" s="31" t="s">
        <v>164</v>
      </c>
      <c r="B169" s="19">
        <v>39875</v>
      </c>
      <c r="C169" s="12">
        <v>42.785238</v>
      </c>
      <c r="D169" s="2">
        <v>1.5</v>
      </c>
      <c r="E169" s="24">
        <v>0.18171599999999999</v>
      </c>
      <c r="F169" s="19">
        <v>36899</v>
      </c>
      <c r="G169" s="12">
        <v>63.058990000000001</v>
      </c>
      <c r="H169" s="13">
        <v>1.3983129999999999</v>
      </c>
      <c r="I169" s="1">
        <v>2.7318800000000039</v>
      </c>
      <c r="J169" s="11">
        <v>35704</v>
      </c>
      <c r="K169" s="12">
        <v>75.959334999999996</v>
      </c>
      <c r="L169" s="19">
        <v>32202</v>
      </c>
      <c r="M169" s="12">
        <v>92.398808000000002</v>
      </c>
      <c r="N169" s="12">
        <v>13.933688</v>
      </c>
      <c r="O169" s="6">
        <v>20.678675999999996</v>
      </c>
      <c r="Q169" s="31">
        <f>(YEAR(B169)-YEAR(F169))*12+MONTH(B169)-MONTH(F169)</f>
        <v>98</v>
      </c>
      <c r="R169" s="2">
        <f t="shared" si="44"/>
        <v>39</v>
      </c>
      <c r="T169" s="2">
        <f>(YEAR(B169)-YEAR(L169))*12+MONTH(B169)-MONTH(L169)</f>
        <v>253</v>
      </c>
      <c r="U169" s="4">
        <f>(YEAR(F169)-YEAR(L169))*12+MONTH(F169)-MONTH(L169)</f>
        <v>155</v>
      </c>
      <c r="W169" s="36">
        <f>C169-G169</f>
        <v>-20.273752000000002</v>
      </c>
      <c r="X169" s="10">
        <f t="shared" si="45"/>
        <v>-0.20687502040816327</v>
      </c>
      <c r="Y169" s="24">
        <f t="shared" si="42"/>
        <v>-2.4825002448979592</v>
      </c>
      <c r="AA169" s="36">
        <f>C169-M169</f>
        <v>-49.613570000000003</v>
      </c>
      <c r="AB169" s="10">
        <f t="shared" si="39"/>
        <v>-0.1961010671936759</v>
      </c>
      <c r="AC169" s="24">
        <f t="shared" si="40"/>
        <v>-2.3532128063241107</v>
      </c>
      <c r="AE169" s="36">
        <f t="shared" si="46"/>
        <v>-12.900344999999994</v>
      </c>
      <c r="AF169" s="10">
        <f t="shared" si="47"/>
        <v>-0.33077807692307676</v>
      </c>
      <c r="AG169" s="24">
        <f t="shared" si="48"/>
        <v>-3.9693369230769209</v>
      </c>
      <c r="AI169" s="36">
        <f>G169-M169</f>
        <v>-29.339818000000001</v>
      </c>
      <c r="AJ169" s="10">
        <f t="shared" si="36"/>
        <v>-0.18928914838709679</v>
      </c>
      <c r="AK169" s="24">
        <f t="shared" si="37"/>
        <v>-2.2714697806451616</v>
      </c>
      <c r="AM169" s="48">
        <f t="shared" si="38"/>
        <v>-0.21103046425279759</v>
      </c>
    </row>
    <row r="170" spans="1:39" x14ac:dyDescent="0.25">
      <c r="A170" s="31" t="s">
        <v>162</v>
      </c>
      <c r="B170" s="19">
        <v>39875</v>
      </c>
      <c r="C170" s="12">
        <v>24.896927999999999</v>
      </c>
      <c r="D170" s="2">
        <v>1.3</v>
      </c>
      <c r="E170" s="24">
        <v>5.3838999999999998E-2</v>
      </c>
      <c r="F170" s="19">
        <v>36899</v>
      </c>
      <c r="G170" s="12">
        <v>26.213438</v>
      </c>
      <c r="H170" s="13">
        <v>0.22228999999999999</v>
      </c>
      <c r="I170" s="1">
        <v>1.4575250000000004</v>
      </c>
      <c r="J170" s="11">
        <v>35704</v>
      </c>
      <c r="K170" s="12">
        <v>26.224433000000001</v>
      </c>
      <c r="L170" s="19">
        <v>32202</v>
      </c>
      <c r="M170" s="12">
        <v>26.229824000000001</v>
      </c>
      <c r="N170" s="12">
        <v>1.098176</v>
      </c>
      <c r="O170" s="6">
        <v>7.2306920000000012</v>
      </c>
      <c r="Q170" s="31">
        <f>(YEAR(B170)-YEAR(F170))*12+MONTH(B170)-MONTH(F170)</f>
        <v>98</v>
      </c>
      <c r="R170" s="2">
        <f t="shared" si="44"/>
        <v>39</v>
      </c>
      <c r="T170" s="2">
        <f>(YEAR(B170)-YEAR(L170))*12+MONTH(B170)-MONTH(L170)</f>
        <v>253</v>
      </c>
      <c r="U170" s="4">
        <f>(YEAR(F170)-YEAR(L170))*12+MONTH(F170)-MONTH(L170)</f>
        <v>155</v>
      </c>
      <c r="W170" s="36">
        <f>C170-G170</f>
        <v>-1.316510000000001</v>
      </c>
      <c r="X170" s="10">
        <f t="shared" si="45"/>
        <v>-1.3433775510204091E-2</v>
      </c>
      <c r="Y170" s="24">
        <f t="shared" si="42"/>
        <v>-0.1612053061224491</v>
      </c>
      <c r="AA170" s="36">
        <f>C170-M170</f>
        <v>-1.3328960000000016</v>
      </c>
      <c r="AB170" s="10">
        <f t="shared" si="39"/>
        <v>-5.2683636363636431E-3</v>
      </c>
      <c r="AC170" s="24">
        <f t="shared" si="40"/>
        <v>-6.3220363636363713E-2</v>
      </c>
      <c r="AE170" s="36">
        <f t="shared" si="46"/>
        <v>-1.0995000000001198E-2</v>
      </c>
      <c r="AF170" s="10">
        <f t="shared" si="47"/>
        <v>-2.8192307692310764E-4</v>
      </c>
      <c r="AG170" s="24">
        <f t="shared" si="48"/>
        <v>-3.3830769230772917E-3</v>
      </c>
      <c r="AI170" s="36">
        <f>G170-M170</f>
        <v>-1.6386000000000678E-2</v>
      </c>
      <c r="AJ170" s="10">
        <f t="shared" si="36"/>
        <v>-1.0571612903226244E-4</v>
      </c>
      <c r="AK170" s="24">
        <f t="shared" si="37"/>
        <v>-1.2685935483871492E-3</v>
      </c>
      <c r="AM170" s="48">
        <f t="shared" si="38"/>
        <v>-0.15993671257406195</v>
      </c>
    </row>
    <row r="171" spans="1:39" x14ac:dyDescent="0.25">
      <c r="A171" s="31" t="s">
        <v>42</v>
      </c>
      <c r="B171" s="19">
        <v>39875</v>
      </c>
      <c r="C171" s="12">
        <v>72.494957999999997</v>
      </c>
      <c r="D171" s="2">
        <v>2.4</v>
      </c>
      <c r="E171" s="24">
        <v>0.24166399999999999</v>
      </c>
      <c r="F171" s="19">
        <v>36899</v>
      </c>
      <c r="G171" s="12">
        <v>85.933411000000007</v>
      </c>
      <c r="H171" s="13">
        <v>1.079618</v>
      </c>
      <c r="I171" s="1">
        <v>3.2997979999999956</v>
      </c>
      <c r="J171" s="11">
        <v>35704</v>
      </c>
      <c r="K171" s="12">
        <v>92.062522000000001</v>
      </c>
      <c r="L171" s="19">
        <v>32202</v>
      </c>
      <c r="M171" s="12">
        <v>102.76418200000001</v>
      </c>
      <c r="N171" s="12">
        <v>13.277338</v>
      </c>
      <c r="O171" s="6">
        <v>24.236581000000001</v>
      </c>
      <c r="Q171" s="31">
        <f>(YEAR(B171)-YEAR(F171))*12+MONTH(B171)-MONTH(F171)</f>
        <v>98</v>
      </c>
      <c r="R171" s="2">
        <f t="shared" si="44"/>
        <v>39</v>
      </c>
      <c r="T171" s="2">
        <f>(YEAR(B171)-YEAR(L171))*12+MONTH(B171)-MONTH(L171)</f>
        <v>253</v>
      </c>
      <c r="U171" s="4">
        <f>(YEAR(F171)-YEAR(L171))*12+MONTH(F171)-MONTH(L171)</f>
        <v>155</v>
      </c>
      <c r="W171" s="36">
        <f>C171-G171</f>
        <v>-13.43845300000001</v>
      </c>
      <c r="X171" s="10">
        <f t="shared" si="45"/>
        <v>-0.13712707142857153</v>
      </c>
      <c r="Y171" s="24">
        <f t="shared" si="42"/>
        <v>-1.6455248571428585</v>
      </c>
      <c r="AA171" s="36">
        <f>C171-M171</f>
        <v>-30.269224000000008</v>
      </c>
      <c r="AB171" s="10">
        <f t="shared" si="39"/>
        <v>-0.1196412015810277</v>
      </c>
      <c r="AC171" s="24">
        <f t="shared" si="40"/>
        <v>-1.4356944189723324</v>
      </c>
      <c r="AE171" s="36">
        <f t="shared" si="46"/>
        <v>-6.1291109999999946</v>
      </c>
      <c r="AF171" s="10">
        <f t="shared" si="47"/>
        <v>-0.15715669230769216</v>
      </c>
      <c r="AG171" s="24">
        <f t="shared" si="48"/>
        <v>-1.8858803076923061</v>
      </c>
      <c r="AI171" s="36">
        <f>G171-M171</f>
        <v>-16.830770999999999</v>
      </c>
      <c r="AJ171" s="10">
        <f t="shared" si="36"/>
        <v>-0.10858561935483869</v>
      </c>
      <c r="AK171" s="24">
        <f t="shared" si="37"/>
        <v>-1.3030274322580644</v>
      </c>
      <c r="AM171" s="48">
        <f t="shared" si="38"/>
        <v>-0.34249742488479407</v>
      </c>
    </row>
    <row r="172" spans="1:39" x14ac:dyDescent="0.25">
      <c r="A172" s="31" t="s">
        <v>26</v>
      </c>
      <c r="B172" s="19">
        <v>39875</v>
      </c>
      <c r="C172" s="12">
        <v>37.532539999999997</v>
      </c>
      <c r="D172" s="2">
        <v>1.5</v>
      </c>
      <c r="E172" s="24">
        <v>0.77300500000000005</v>
      </c>
      <c r="F172" s="19">
        <v>36899</v>
      </c>
      <c r="G172" s="12">
        <v>46.579301000000001</v>
      </c>
      <c r="H172" s="13">
        <v>0.55601500000000004</v>
      </c>
      <c r="I172" s="1">
        <v>1.8742099999999979</v>
      </c>
      <c r="J172" s="11">
        <v>35704</v>
      </c>
      <c r="K172" s="12">
        <v>80.855671000000001</v>
      </c>
      <c r="L172" s="19">
        <v>32202</v>
      </c>
      <c r="M172" s="12">
        <v>104.23021799999999</v>
      </c>
      <c r="N172" s="12">
        <v>10.904116</v>
      </c>
      <c r="O172" s="6">
        <v>15.545076000000009</v>
      </c>
      <c r="Q172" s="31">
        <f>(YEAR(B172)-YEAR(F172))*12+MONTH(B172)-MONTH(F172)</f>
        <v>98</v>
      </c>
      <c r="R172" s="2">
        <f t="shared" si="44"/>
        <v>39</v>
      </c>
      <c r="T172" s="2">
        <f>(YEAR(B172)-YEAR(L172))*12+MONTH(B172)-MONTH(L172)</f>
        <v>253</v>
      </c>
      <c r="U172" s="4">
        <f>(YEAR(F172)-YEAR(L172))*12+MONTH(F172)-MONTH(L172)</f>
        <v>155</v>
      </c>
      <c r="W172" s="36">
        <f>C172-G172</f>
        <v>-9.0467610000000036</v>
      </c>
      <c r="X172" s="10">
        <f t="shared" si="45"/>
        <v>-9.2313887755102075E-2</v>
      </c>
      <c r="Y172" s="24">
        <f t="shared" si="42"/>
        <v>-1.1077666530612249</v>
      </c>
      <c r="AA172" s="36">
        <f>C172-M172</f>
        <v>-66.697677999999996</v>
      </c>
      <c r="AB172" s="10">
        <f t="shared" si="39"/>
        <v>-0.26362718577075095</v>
      </c>
      <c r="AC172" s="24">
        <f t="shared" si="40"/>
        <v>-3.1635262292490114</v>
      </c>
      <c r="AE172" s="36">
        <f t="shared" si="46"/>
        <v>-34.27637</v>
      </c>
      <c r="AF172" s="10">
        <f t="shared" si="47"/>
        <v>-0.87888128205128202</v>
      </c>
      <c r="AG172" s="24">
        <f t="shared" si="48"/>
        <v>-10.546575384615384</v>
      </c>
      <c r="AI172" s="36">
        <f>G172-M172</f>
        <v>-57.650916999999993</v>
      </c>
      <c r="AJ172" s="10">
        <f t="shared" si="36"/>
        <v>-0.37194139999999998</v>
      </c>
      <c r="AK172" s="24">
        <f t="shared" si="37"/>
        <v>-4.4632968000000002</v>
      </c>
      <c r="AM172" s="48">
        <f t="shared" si="38"/>
        <v>3.3555301469387753</v>
      </c>
    </row>
    <row r="173" spans="1:39" x14ac:dyDescent="0.25">
      <c r="A173" s="31" t="s">
        <v>166</v>
      </c>
      <c r="B173" s="19">
        <v>39875</v>
      </c>
      <c r="C173" s="12">
        <v>123.37107399999999</v>
      </c>
      <c r="D173" s="2">
        <v>3.2</v>
      </c>
      <c r="E173" s="24">
        <v>0.18910099999999999</v>
      </c>
      <c r="F173" s="19">
        <v>36899</v>
      </c>
      <c r="G173" s="12">
        <v>125.930194</v>
      </c>
      <c r="H173" s="13">
        <v>0.18363499999999999</v>
      </c>
      <c r="I173" s="1">
        <v>3.2329780000000028</v>
      </c>
      <c r="J173" s="11">
        <v>35704</v>
      </c>
      <c r="K173" s="12">
        <v>142.45366100000001</v>
      </c>
      <c r="L173" s="19">
        <v>32202</v>
      </c>
      <c r="M173" s="12">
        <v>186.71104700000001</v>
      </c>
      <c r="N173" s="12">
        <v>7.874765</v>
      </c>
      <c r="O173" s="6">
        <v>23.102559000000014</v>
      </c>
      <c r="Q173" s="31">
        <f>(YEAR(B173)-YEAR(F173))*12+MONTH(B173)-MONTH(F173)</f>
        <v>98</v>
      </c>
      <c r="R173" s="2">
        <f t="shared" si="44"/>
        <v>39</v>
      </c>
      <c r="T173" s="2">
        <f>(YEAR(B173)-YEAR(L173))*12+MONTH(B173)-MONTH(L173)</f>
        <v>253</v>
      </c>
      <c r="U173" s="4">
        <f>(YEAR(F173)-YEAR(L173))*12+MONTH(F173)-MONTH(L173)</f>
        <v>155</v>
      </c>
      <c r="W173" s="36">
        <f>C173-G173</f>
        <v>-2.5591200000000072</v>
      </c>
      <c r="X173" s="10">
        <f t="shared" si="45"/>
        <v>-2.6113469387755175E-2</v>
      </c>
      <c r="Y173" s="24">
        <f t="shared" si="42"/>
        <v>-0.31336163265306211</v>
      </c>
      <c r="AA173" s="36">
        <f>C173-M173</f>
        <v>-63.339973000000015</v>
      </c>
      <c r="AB173" s="10">
        <f t="shared" ref="AB173:AB199" si="49">AA173/T173</f>
        <v>-0.25035562450592891</v>
      </c>
      <c r="AC173" s="24">
        <f t="shared" ref="AC173:AC199" si="50">AB173*12</f>
        <v>-3.0042674940711471</v>
      </c>
      <c r="AE173" s="36">
        <f t="shared" si="46"/>
        <v>-16.523467000000011</v>
      </c>
      <c r="AF173" s="10">
        <f t="shared" si="47"/>
        <v>-0.42367864102564129</v>
      </c>
      <c r="AG173" s="24">
        <f t="shared" si="48"/>
        <v>-5.0841436923076957</v>
      </c>
      <c r="AI173" s="36">
        <f>G173-M173</f>
        <v>-60.780853000000008</v>
      </c>
      <c r="AJ173" s="10">
        <f t="shared" si="36"/>
        <v>-0.39213453548387101</v>
      </c>
      <c r="AK173" s="24">
        <f t="shared" si="37"/>
        <v>-4.7056144258064521</v>
      </c>
      <c r="AM173" s="48">
        <f t="shared" si="38"/>
        <v>4.3922527931533901</v>
      </c>
    </row>
    <row r="174" spans="1:39" x14ac:dyDescent="0.25">
      <c r="A174" s="31" t="s">
        <v>25</v>
      </c>
      <c r="B174" s="19">
        <v>39875</v>
      </c>
      <c r="C174" s="12">
        <v>24.471208000000001</v>
      </c>
      <c r="D174" s="2">
        <v>1.4</v>
      </c>
      <c r="E174" s="24">
        <v>0.20896400000000001</v>
      </c>
      <c r="F174" s="19">
        <v>36899</v>
      </c>
      <c r="G174" s="12">
        <v>24.883427000000001</v>
      </c>
      <c r="H174" s="13">
        <v>9.3310000000000004E-2</v>
      </c>
      <c r="I174" s="1">
        <v>1.4129199999999997</v>
      </c>
      <c r="J174" s="11">
        <v>35704</v>
      </c>
      <c r="K174" s="12">
        <v>29.754321000000001</v>
      </c>
      <c r="L174" s="19">
        <v>32202</v>
      </c>
      <c r="M174" s="12">
        <v>39.054225000000002</v>
      </c>
      <c r="N174" s="12">
        <v>5.5599920000000003</v>
      </c>
      <c r="O174" s="6">
        <v>12.287846000000002</v>
      </c>
      <c r="Q174" s="31">
        <f>(YEAR(B174)-YEAR(F174))*12+MONTH(B174)-MONTH(F174)</f>
        <v>98</v>
      </c>
      <c r="R174" s="2">
        <f t="shared" si="44"/>
        <v>39</v>
      </c>
      <c r="T174" s="2">
        <f>(YEAR(B174)-YEAR(L174))*12+MONTH(B174)-MONTH(L174)</f>
        <v>253</v>
      </c>
      <c r="U174" s="4">
        <f>(YEAR(F174)-YEAR(L174))*12+MONTH(F174)-MONTH(L174)</f>
        <v>155</v>
      </c>
      <c r="W174" s="36">
        <f>C174-G174</f>
        <v>-0.41221900000000034</v>
      </c>
      <c r="X174" s="10">
        <f t="shared" si="45"/>
        <v>-4.2063163265306158E-3</v>
      </c>
      <c r="Y174" s="24">
        <f t="shared" si="42"/>
        <v>-5.0475795918367386E-2</v>
      </c>
      <c r="AA174" s="36">
        <f>C174-M174</f>
        <v>-14.583017000000002</v>
      </c>
      <c r="AB174" s="10">
        <f t="shared" si="49"/>
        <v>-5.7640383399209495E-2</v>
      </c>
      <c r="AC174" s="24">
        <f t="shared" si="50"/>
        <v>-0.69168460079051397</v>
      </c>
      <c r="AE174" s="36">
        <f t="shared" si="46"/>
        <v>-4.8708939999999998</v>
      </c>
      <c r="AF174" s="10">
        <f t="shared" si="47"/>
        <v>-0.12489471794871794</v>
      </c>
      <c r="AG174" s="24">
        <f t="shared" si="48"/>
        <v>-1.4987366153846153</v>
      </c>
      <c r="AI174" s="36">
        <f>G174-M174</f>
        <v>-14.170798000000001</v>
      </c>
      <c r="AJ174" s="10">
        <f t="shared" si="36"/>
        <v>-9.1424503225806461E-2</v>
      </c>
      <c r="AK174" s="24">
        <f t="shared" si="37"/>
        <v>-1.0970940387096775</v>
      </c>
      <c r="AM174" s="48">
        <f t="shared" si="38"/>
        <v>1.04661824279131</v>
      </c>
    </row>
    <row r="175" spans="1:39" x14ac:dyDescent="0.25">
      <c r="A175" s="31"/>
      <c r="B175" s="19"/>
      <c r="C175" s="12"/>
      <c r="E175" s="1"/>
      <c r="F175" s="19"/>
      <c r="G175" s="12"/>
      <c r="H175" s="13"/>
      <c r="I175" s="1"/>
      <c r="J175" s="11"/>
      <c r="K175" s="12"/>
      <c r="L175" s="19"/>
      <c r="M175" s="12"/>
      <c r="N175" s="12"/>
      <c r="O175" s="6"/>
      <c r="Q175" s="31"/>
      <c r="U175" s="4"/>
      <c r="W175" s="36"/>
      <c r="X175" s="10"/>
      <c r="Y175" s="24"/>
      <c r="AA175" s="36"/>
      <c r="AB175" s="10"/>
      <c r="AC175" s="24"/>
      <c r="AE175" s="36"/>
      <c r="AF175" s="10"/>
      <c r="AG175" s="24"/>
      <c r="AI175" s="36"/>
      <c r="AJ175" s="10"/>
      <c r="AK175" s="24"/>
      <c r="AM175" s="48"/>
    </row>
    <row r="176" spans="1:39" x14ac:dyDescent="0.25">
      <c r="A176" s="31" t="s">
        <v>111</v>
      </c>
      <c r="B176" s="19">
        <v>39530</v>
      </c>
      <c r="C176" s="12">
        <v>2.5495209999999999</v>
      </c>
      <c r="D176" s="2">
        <v>0.4</v>
      </c>
      <c r="E176" s="24">
        <v>1.7052999999999999E-2</v>
      </c>
      <c r="F176" s="19">
        <v>36899</v>
      </c>
      <c r="G176" s="12">
        <v>2.5495209999999999</v>
      </c>
      <c r="H176" s="13">
        <v>2.4395E-2</v>
      </c>
      <c r="I176" s="1">
        <v>0.39959800000000012</v>
      </c>
      <c r="J176" s="11"/>
      <c r="K176" s="12">
        <v>0</v>
      </c>
      <c r="L176" s="19">
        <v>32202</v>
      </c>
      <c r="M176" s="12">
        <v>2.7627109999999999</v>
      </c>
      <c r="N176" s="12">
        <v>1.0979080000000001</v>
      </c>
      <c r="O176" s="6">
        <v>1.9637539999999998</v>
      </c>
      <c r="Q176" s="31">
        <f>(YEAR(B176)-YEAR(F176))*12+MONTH(B176)-MONTH(F176)</f>
        <v>86</v>
      </c>
      <c r="T176" s="2">
        <f>(YEAR(B176)-YEAR(L176))*12+MONTH(B176)-MONTH(L176)</f>
        <v>241</v>
      </c>
      <c r="U176" s="4">
        <f>(YEAR(F176)-YEAR(L176))*12+MONTH(F176)-MONTH(L176)</f>
        <v>155</v>
      </c>
      <c r="W176" s="36">
        <f>C176-G176</f>
        <v>0</v>
      </c>
      <c r="X176" s="10">
        <v>0</v>
      </c>
      <c r="Y176" s="24">
        <f t="shared" si="42"/>
        <v>0</v>
      </c>
      <c r="AA176" s="36">
        <f>C176-M176</f>
        <v>-0.21318999999999999</v>
      </c>
      <c r="AB176" s="10">
        <f t="shared" si="49"/>
        <v>-8.8460580912863064E-4</v>
      </c>
      <c r="AC176" s="24">
        <f t="shared" si="50"/>
        <v>-1.0615269709543568E-2</v>
      </c>
      <c r="AE176" s="36"/>
      <c r="AF176" s="10"/>
      <c r="AG176" s="24"/>
      <c r="AI176" s="36">
        <f>G176-M176</f>
        <v>-0.21318999999999999</v>
      </c>
      <c r="AJ176" s="10">
        <f t="shared" si="36"/>
        <v>-1.3754193548387095E-3</v>
      </c>
      <c r="AK176" s="24">
        <f t="shared" si="37"/>
        <v>-1.6505032258064514E-2</v>
      </c>
      <c r="AM176" s="48">
        <f t="shared" si="38"/>
        <v>1.6505032258064514E-2</v>
      </c>
    </row>
    <row r="177" spans="1:39" x14ac:dyDescent="0.25">
      <c r="A177" s="31" t="s">
        <v>107</v>
      </c>
      <c r="B177" s="19">
        <v>39875</v>
      </c>
      <c r="C177" s="12">
        <v>3.4801549999999999</v>
      </c>
      <c r="D177" s="2">
        <v>0.4</v>
      </c>
      <c r="E177" s="24">
        <v>1.5994999999999999E-2</v>
      </c>
      <c r="F177" s="19">
        <v>36936</v>
      </c>
      <c r="G177" s="12">
        <v>3.498634</v>
      </c>
      <c r="H177" s="13">
        <v>2.3743E-2</v>
      </c>
      <c r="I177" s="1">
        <v>0.39322699999999999</v>
      </c>
      <c r="J177" s="11"/>
      <c r="K177" s="12">
        <v>0</v>
      </c>
      <c r="L177" s="19">
        <v>32202</v>
      </c>
      <c r="M177" s="12">
        <v>3.617489</v>
      </c>
      <c r="N177" s="12">
        <v>0.74992300000000001</v>
      </c>
      <c r="O177" s="6">
        <v>1.9552599999999996</v>
      </c>
      <c r="Q177" s="31">
        <f>(YEAR(B177)-YEAR(F177))*12+MONTH(B177)-MONTH(F177)</f>
        <v>97</v>
      </c>
      <c r="T177" s="2">
        <f>(YEAR(B177)-YEAR(L177))*12+MONTH(B177)-MONTH(L177)</f>
        <v>253</v>
      </c>
      <c r="U177" s="4">
        <f>(YEAR(F177)-YEAR(L177))*12+MONTH(F177)-MONTH(L177)</f>
        <v>156</v>
      </c>
      <c r="W177" s="36">
        <f>C177-G177</f>
        <v>-1.8479000000000134E-2</v>
      </c>
      <c r="X177" s="10">
        <f>W177/Q177</f>
        <v>-1.9050515463917665E-4</v>
      </c>
      <c r="Y177" s="24">
        <f t="shared" si="42"/>
        <v>-2.2860618556701197E-3</v>
      </c>
      <c r="AA177" s="36">
        <f>C177-M177</f>
        <v>-0.13733400000000007</v>
      </c>
      <c r="AB177" s="10">
        <f t="shared" si="49"/>
        <v>-5.4282213438735204E-4</v>
      </c>
      <c r="AC177" s="24">
        <f t="shared" si="50"/>
        <v>-6.5138656126482244E-3</v>
      </c>
      <c r="AE177" s="36"/>
      <c r="AF177" s="10"/>
      <c r="AG177" s="24"/>
      <c r="AI177" s="36">
        <f>G177-M177</f>
        <v>-0.11885499999999993</v>
      </c>
      <c r="AJ177" s="10">
        <f t="shared" si="36"/>
        <v>-7.6189102564102522E-4</v>
      </c>
      <c r="AK177" s="24">
        <f t="shared" si="37"/>
        <v>-9.1426923076923031E-3</v>
      </c>
      <c r="AM177" s="48">
        <f t="shared" si="38"/>
        <v>6.8566304520221834E-3</v>
      </c>
    </row>
    <row r="178" spans="1:39" x14ac:dyDescent="0.25">
      <c r="A178" s="31" t="s">
        <v>100</v>
      </c>
      <c r="B178" s="19">
        <v>39875</v>
      </c>
      <c r="C178" s="12">
        <v>3.3139129999999999</v>
      </c>
      <c r="D178" s="2">
        <v>0.4</v>
      </c>
      <c r="E178" s="24">
        <v>7.6400000000000001E-3</v>
      </c>
      <c r="F178" s="19">
        <v>36936</v>
      </c>
      <c r="G178" s="12">
        <v>3.3667959999999999</v>
      </c>
      <c r="H178" s="13">
        <v>3.9601999999999998E-2</v>
      </c>
      <c r="I178" s="1">
        <v>0.40254499999999993</v>
      </c>
      <c r="J178" s="11"/>
      <c r="K178" s="12">
        <v>0</v>
      </c>
      <c r="L178" s="19">
        <v>32202</v>
      </c>
      <c r="M178" s="12">
        <v>3.4530310000000002</v>
      </c>
      <c r="N178" s="12">
        <v>0.36146299999999998</v>
      </c>
      <c r="O178" s="6">
        <v>2.0820430000000001</v>
      </c>
      <c r="Q178" s="31">
        <f>(YEAR(B178)-YEAR(F178))*12+MONTH(B178)-MONTH(F178)</f>
        <v>97</v>
      </c>
      <c r="T178" s="2">
        <f>(YEAR(B178)-YEAR(L178))*12+MONTH(B178)-MONTH(L178)</f>
        <v>253</v>
      </c>
      <c r="U178" s="4">
        <f>(YEAR(F178)-YEAR(L178))*12+MONTH(F178)-MONTH(L178)</f>
        <v>156</v>
      </c>
      <c r="W178" s="36">
        <f>C178-G178</f>
        <v>-5.2883000000000013E-2</v>
      </c>
      <c r="X178" s="10">
        <f>W178/Q178</f>
        <v>-5.4518556701030937E-4</v>
      </c>
      <c r="Y178" s="24">
        <f t="shared" si="42"/>
        <v>-6.542226804123712E-3</v>
      </c>
      <c r="AA178" s="36">
        <f>C178-M178</f>
        <v>-0.1391180000000003</v>
      </c>
      <c r="AB178" s="10">
        <f t="shared" si="49"/>
        <v>-5.4987351778656242E-4</v>
      </c>
      <c r="AC178" s="24">
        <f t="shared" si="50"/>
        <v>-6.5984822134387486E-3</v>
      </c>
      <c r="AE178" s="36"/>
      <c r="AF178" s="10"/>
      <c r="AG178" s="24"/>
      <c r="AI178" s="36">
        <f>G178-M178</f>
        <v>-8.6235000000000284E-2</v>
      </c>
      <c r="AJ178" s="10">
        <f t="shared" si="36"/>
        <v>-5.5278846153846339E-4</v>
      </c>
      <c r="AK178" s="24">
        <f t="shared" si="37"/>
        <v>-6.6334615384615603E-3</v>
      </c>
      <c r="AM178" s="48">
        <f t="shared" si="38"/>
        <v>9.1234734337848275E-5</v>
      </c>
    </row>
    <row r="179" spans="1:39" x14ac:dyDescent="0.25">
      <c r="A179" s="31" t="s">
        <v>101</v>
      </c>
      <c r="B179" s="19">
        <v>39875</v>
      </c>
      <c r="C179" s="12">
        <v>1.968545</v>
      </c>
      <c r="D179" s="2">
        <v>0.3</v>
      </c>
      <c r="E179" s="24">
        <v>2.0693E-2</v>
      </c>
      <c r="F179" s="19">
        <v>36936</v>
      </c>
      <c r="G179" s="12">
        <v>1.970547</v>
      </c>
      <c r="H179" s="13">
        <v>2.0693E-2</v>
      </c>
      <c r="I179" s="1">
        <v>0.30034800000000006</v>
      </c>
      <c r="J179" s="11"/>
      <c r="K179" s="12">
        <v>0</v>
      </c>
      <c r="L179" s="19">
        <v>32202</v>
      </c>
      <c r="M179" s="12">
        <v>1.984253</v>
      </c>
      <c r="N179" s="12">
        <v>0.14518400000000001</v>
      </c>
      <c r="O179" s="6">
        <v>1.5014970000000001</v>
      </c>
      <c r="Q179" s="31">
        <f>(YEAR(B179)-YEAR(F179))*12+MONTH(B179)-MONTH(F179)</f>
        <v>97</v>
      </c>
      <c r="T179" s="2">
        <f>(YEAR(B179)-YEAR(L179))*12+MONTH(B179)-MONTH(L179)</f>
        <v>253</v>
      </c>
      <c r="U179" s="4">
        <f>(YEAR(F179)-YEAR(L179))*12+MONTH(F179)-MONTH(L179)</f>
        <v>156</v>
      </c>
      <c r="W179" s="36">
        <f>C179-G179</f>
        <v>-2.0020000000000593E-3</v>
      </c>
      <c r="X179" s="10">
        <f>W179/Q179</f>
        <v>-2.0639175257732568E-5</v>
      </c>
      <c r="Y179" s="24">
        <f t="shared" si="42"/>
        <v>-2.4767010309279083E-4</v>
      </c>
      <c r="AA179" s="36">
        <f>C179-M179</f>
        <v>-1.5708000000000055E-2</v>
      </c>
      <c r="AB179" s="10">
        <f t="shared" si="49"/>
        <v>-6.2086956521739353E-5</v>
      </c>
      <c r="AC179" s="24">
        <f t="shared" si="50"/>
        <v>-7.4504347826087223E-4</v>
      </c>
      <c r="AE179" s="36"/>
      <c r="AF179" s="10"/>
      <c r="AG179" s="24"/>
      <c r="AI179" s="36">
        <f>G179-M179</f>
        <v>-1.3705999999999996E-2</v>
      </c>
      <c r="AJ179" s="10">
        <f t="shared" si="36"/>
        <v>-8.7858974358974334E-5</v>
      </c>
      <c r="AK179" s="24">
        <f t="shared" si="37"/>
        <v>-1.0543076923076921E-3</v>
      </c>
      <c r="AM179" s="48">
        <f t="shared" si="38"/>
        <v>8.0663758921490128E-4</v>
      </c>
    </row>
    <row r="180" spans="1:39" x14ac:dyDescent="0.25">
      <c r="A180" s="31" t="s">
        <v>191</v>
      </c>
      <c r="B180" s="19">
        <v>39875</v>
      </c>
      <c r="C180" s="12">
        <v>11.921848000000001</v>
      </c>
      <c r="D180" s="2">
        <v>1.1000000000000001</v>
      </c>
      <c r="E180" s="24"/>
      <c r="F180" s="19">
        <v>36936</v>
      </c>
      <c r="G180" s="12">
        <v>11.975622</v>
      </c>
      <c r="H180" s="12">
        <v>1.3578E-2</v>
      </c>
      <c r="I180" s="1">
        <v>1.1310339999999997</v>
      </c>
      <c r="J180" s="11"/>
      <c r="K180" s="12">
        <v>0</v>
      </c>
      <c r="L180" s="19">
        <v>32202</v>
      </c>
      <c r="M180" s="12">
        <v>11.954407</v>
      </c>
      <c r="N180" s="12">
        <v>0.15334700000000001</v>
      </c>
      <c r="O180" s="6">
        <v>5.4075579999999999</v>
      </c>
      <c r="Q180" s="31">
        <f>(YEAR(B180)-YEAR(F180))*12+MONTH(B180)-MONTH(F180)</f>
        <v>97</v>
      </c>
      <c r="T180" s="2">
        <f>(YEAR(B180)-YEAR(L180))*12+MONTH(B180)-MONTH(L180)</f>
        <v>253</v>
      </c>
      <c r="U180" s="4">
        <f>(YEAR(F180)-YEAR(L180))*12+MONTH(F180)-MONTH(L180)</f>
        <v>156</v>
      </c>
      <c r="W180" s="36">
        <f>C180-G180</f>
        <v>-5.3773999999998878E-2</v>
      </c>
      <c r="X180" s="10">
        <f>W180/Q180</f>
        <v>-5.5437113402060701E-4</v>
      </c>
      <c r="Y180" s="24">
        <f t="shared" si="42"/>
        <v>-6.6524536082472841E-3</v>
      </c>
      <c r="AA180" s="36">
        <f>C180-M180</f>
        <v>-3.2558999999999116E-2</v>
      </c>
      <c r="AB180" s="10">
        <f t="shared" si="49"/>
        <v>-1.286916996047396E-4</v>
      </c>
      <c r="AC180" s="24">
        <f t="shared" si="50"/>
        <v>-1.5443003952568752E-3</v>
      </c>
      <c r="AE180" s="36"/>
      <c r="AF180" s="10"/>
      <c r="AG180" s="24"/>
      <c r="AI180" s="36">
        <f>G180-M180</f>
        <v>2.1214999999999762E-2</v>
      </c>
      <c r="AJ180" s="10">
        <f t="shared" si="36"/>
        <v>1.3599358974358822E-4</v>
      </c>
      <c r="AK180" s="24">
        <f t="shared" si="37"/>
        <v>1.6319230769230586E-3</v>
      </c>
      <c r="AM180" s="48">
        <f t="shared" si="38"/>
        <v>-8.2843766851703436E-3</v>
      </c>
    </row>
    <row r="181" spans="1:39" x14ac:dyDescent="0.25">
      <c r="A181" s="31" t="s">
        <v>195</v>
      </c>
      <c r="B181" s="19">
        <v>39875</v>
      </c>
      <c r="C181" s="12">
        <v>18.296800000000001</v>
      </c>
      <c r="D181" s="2">
        <v>1</v>
      </c>
      <c r="E181" s="24">
        <v>0.173766</v>
      </c>
      <c r="F181" s="19"/>
      <c r="G181" s="12">
        <v>0</v>
      </c>
      <c r="H181" s="5"/>
      <c r="I181" s="4"/>
      <c r="J181" s="11"/>
      <c r="K181" s="12">
        <v>0</v>
      </c>
      <c r="L181" s="19">
        <v>32202</v>
      </c>
      <c r="M181" s="12">
        <v>18.830247</v>
      </c>
      <c r="N181" s="12">
        <v>1.5294669999999999</v>
      </c>
      <c r="O181" s="6">
        <v>4.8445619999999998</v>
      </c>
      <c r="Q181" s="31"/>
      <c r="T181" s="2">
        <f>(YEAR(B181)-YEAR(L181))*12+MONTH(B181)-MONTH(L181)</f>
        <v>253</v>
      </c>
      <c r="U181" s="4"/>
      <c r="W181" s="36"/>
      <c r="X181" s="10"/>
      <c r="Y181" s="24"/>
      <c r="AA181" s="36">
        <f>C181-M181</f>
        <v>-0.53344699999999889</v>
      </c>
      <c r="AB181" s="10">
        <f t="shared" si="49"/>
        <v>-2.1084861660079007E-3</v>
      </c>
      <c r="AC181" s="24">
        <f t="shared" si="50"/>
        <v>-2.5301833992094808E-2</v>
      </c>
      <c r="AE181" s="36"/>
      <c r="AF181" s="10"/>
      <c r="AG181" s="24"/>
      <c r="AI181" s="36"/>
      <c r="AJ181" s="10"/>
      <c r="AK181" s="24"/>
      <c r="AM181" s="48"/>
    </row>
    <row r="182" spans="1:39" x14ac:dyDescent="0.25">
      <c r="A182" s="31" t="s">
        <v>145</v>
      </c>
      <c r="B182" s="19">
        <v>39875</v>
      </c>
      <c r="C182" s="12">
        <v>13.175440999999999</v>
      </c>
      <c r="D182" s="2">
        <v>0.8</v>
      </c>
      <c r="E182" s="24">
        <v>2.9328E-2</v>
      </c>
      <c r="F182" s="19"/>
      <c r="G182" s="12">
        <v>0</v>
      </c>
      <c r="H182" s="13"/>
      <c r="I182" s="4"/>
      <c r="J182" s="11"/>
      <c r="K182" s="12">
        <v>0</v>
      </c>
      <c r="L182" s="19">
        <v>32202</v>
      </c>
      <c r="M182" s="12">
        <v>13.723673</v>
      </c>
      <c r="N182" s="12">
        <v>0.89941000000000004</v>
      </c>
      <c r="O182" s="6">
        <v>4.2689129999999995</v>
      </c>
      <c r="Q182" s="31"/>
      <c r="T182" s="2">
        <f>(YEAR(B182)-YEAR(L182))*12+MONTH(B182)-MONTH(L182)</f>
        <v>253</v>
      </c>
      <c r="U182" s="4"/>
      <c r="W182" s="36"/>
      <c r="X182" s="10"/>
      <c r="Y182" s="24"/>
      <c r="AA182" s="36">
        <f>C182-M182</f>
        <v>-0.5482320000000005</v>
      </c>
      <c r="AB182" s="10">
        <f t="shared" si="49"/>
        <v>-2.1669249011857729E-3</v>
      </c>
      <c r="AC182" s="24">
        <f t="shared" si="50"/>
        <v>-2.6003098814229277E-2</v>
      </c>
      <c r="AE182" s="36"/>
      <c r="AF182" s="10"/>
      <c r="AG182" s="24"/>
      <c r="AI182" s="36"/>
      <c r="AJ182" s="10"/>
      <c r="AK182" s="24"/>
      <c r="AM182" s="48"/>
    </row>
    <row r="183" spans="1:39" x14ac:dyDescent="0.25">
      <c r="A183" s="31" t="s">
        <v>146</v>
      </c>
      <c r="B183" s="19">
        <v>39875</v>
      </c>
      <c r="C183" s="12">
        <v>9.7781509999999994</v>
      </c>
      <c r="D183" s="2">
        <v>0.7</v>
      </c>
      <c r="E183" s="24">
        <v>3.6455000000000001E-2</v>
      </c>
      <c r="F183" s="19"/>
      <c r="G183" s="12">
        <v>0</v>
      </c>
      <c r="H183" s="13"/>
      <c r="I183" s="4"/>
      <c r="J183" s="11"/>
      <c r="K183" s="12">
        <v>0</v>
      </c>
      <c r="L183" s="19">
        <v>32202</v>
      </c>
      <c r="M183" s="12">
        <v>10.236338</v>
      </c>
      <c r="N183" s="12">
        <v>0.90132699999999999</v>
      </c>
      <c r="O183" s="6">
        <v>3.5858650000000001</v>
      </c>
      <c r="Q183" s="31"/>
      <c r="T183" s="2">
        <f>(YEAR(B183)-YEAR(L183))*12+MONTH(B183)-MONTH(L183)</f>
        <v>253</v>
      </c>
      <c r="U183" s="4"/>
      <c r="W183" s="36"/>
      <c r="X183" s="10"/>
      <c r="Y183" s="24"/>
      <c r="AA183" s="36">
        <f>C183-M183</f>
        <v>-0.45818700000000057</v>
      </c>
      <c r="AB183" s="10">
        <f t="shared" si="49"/>
        <v>-1.8110158102766821E-3</v>
      </c>
      <c r="AC183" s="24">
        <f t="shared" si="50"/>
        <v>-2.1732189723320187E-2</v>
      </c>
      <c r="AE183" s="36"/>
      <c r="AF183" s="10"/>
      <c r="AG183" s="24"/>
      <c r="AI183" s="36"/>
      <c r="AJ183" s="10"/>
      <c r="AK183" s="24"/>
      <c r="AM183" s="48"/>
    </row>
    <row r="184" spans="1:39" x14ac:dyDescent="0.25">
      <c r="A184" s="31" t="s">
        <v>148</v>
      </c>
      <c r="B184" s="19">
        <v>39875</v>
      </c>
      <c r="C184" s="12">
        <v>7.8159270000000003</v>
      </c>
      <c r="D184" s="2">
        <v>0.7</v>
      </c>
      <c r="E184" s="24">
        <v>7.4720999999999996E-2</v>
      </c>
      <c r="F184" s="19"/>
      <c r="G184" s="12">
        <v>0</v>
      </c>
      <c r="H184" s="13"/>
      <c r="I184" s="4"/>
      <c r="J184" s="11"/>
      <c r="K184" s="12">
        <v>0</v>
      </c>
      <c r="L184" s="19">
        <v>32202</v>
      </c>
      <c r="M184" s="12">
        <v>8.0409570000000006</v>
      </c>
      <c r="N184" s="12">
        <v>0.80886400000000003</v>
      </c>
      <c r="O184" s="6">
        <v>3.4777589999999998</v>
      </c>
      <c r="Q184" s="31"/>
      <c r="T184" s="2">
        <f>(YEAR(B184)-YEAR(L184))*12+MONTH(B184)-MONTH(L184)</f>
        <v>253</v>
      </c>
      <c r="U184" s="4"/>
      <c r="W184" s="36"/>
      <c r="X184" s="10"/>
      <c r="Y184" s="24"/>
      <c r="AA184" s="36">
        <f>C184-M184</f>
        <v>-0.22503000000000029</v>
      </c>
      <c r="AB184" s="10">
        <f t="shared" si="49"/>
        <v>-8.8944664031620664E-4</v>
      </c>
      <c r="AC184" s="24">
        <f t="shared" si="50"/>
        <v>-1.067335968379448E-2</v>
      </c>
      <c r="AE184" s="36"/>
      <c r="AF184" s="10"/>
      <c r="AG184" s="24"/>
      <c r="AI184" s="36"/>
      <c r="AJ184" s="10"/>
      <c r="AK184" s="24"/>
      <c r="AM184" s="48"/>
    </row>
    <row r="185" spans="1:39" x14ac:dyDescent="0.25">
      <c r="A185" s="31" t="s">
        <v>150</v>
      </c>
      <c r="B185" s="19">
        <v>39875</v>
      </c>
      <c r="C185" s="12">
        <v>6.215484</v>
      </c>
      <c r="D185" s="2">
        <v>0.5</v>
      </c>
      <c r="E185" s="24">
        <v>7.3050000000000004E-2</v>
      </c>
      <c r="F185" s="19"/>
      <c r="G185" s="12">
        <v>0</v>
      </c>
      <c r="H185" s="13"/>
      <c r="I185" s="4"/>
      <c r="J185" s="11"/>
      <c r="K185" s="12">
        <v>0</v>
      </c>
      <c r="L185" s="19">
        <v>32202</v>
      </c>
      <c r="M185" s="12">
        <v>6.7040620000000004</v>
      </c>
      <c r="N185" s="12">
        <v>0.57422499999999999</v>
      </c>
      <c r="O185" s="6">
        <v>2.5493879999999995</v>
      </c>
      <c r="Q185" s="31"/>
      <c r="T185" s="2">
        <f>(YEAR(B185)-YEAR(L185))*12+MONTH(B185)-MONTH(L185)</f>
        <v>253</v>
      </c>
      <c r="U185" s="4"/>
      <c r="W185" s="36"/>
      <c r="X185" s="10"/>
      <c r="Y185" s="24"/>
      <c r="AA185" s="36">
        <f>C185-M185</f>
        <v>-0.4885780000000004</v>
      </c>
      <c r="AB185" s="10">
        <f t="shared" si="49"/>
        <v>-1.9311383399209501E-3</v>
      </c>
      <c r="AC185" s="24">
        <f t="shared" si="50"/>
        <v>-2.3173660079051403E-2</v>
      </c>
      <c r="AE185" s="36"/>
      <c r="AF185" s="10"/>
      <c r="AG185" s="24"/>
      <c r="AI185" s="36"/>
      <c r="AJ185" s="10"/>
      <c r="AK185" s="24"/>
      <c r="AM185" s="48"/>
    </row>
    <row r="186" spans="1:39" x14ac:dyDescent="0.25">
      <c r="A186" s="31" t="s">
        <v>125</v>
      </c>
      <c r="B186" s="19">
        <v>39875</v>
      </c>
      <c r="C186" s="12">
        <v>9.1909179999999999</v>
      </c>
      <c r="D186" s="2">
        <v>0.7</v>
      </c>
      <c r="E186" s="24">
        <v>8.1571000000000005E-2</v>
      </c>
      <c r="F186" s="19">
        <v>37162</v>
      </c>
      <c r="G186" s="12">
        <v>9.2021320000000006</v>
      </c>
      <c r="H186" s="13">
        <v>0.102343</v>
      </c>
      <c r="I186" s="1">
        <v>0.69259300000000046</v>
      </c>
      <c r="J186" s="11"/>
      <c r="K186" s="12">
        <v>0</v>
      </c>
      <c r="L186" s="19">
        <v>32202</v>
      </c>
      <c r="M186" s="12">
        <v>10.157775000000001</v>
      </c>
      <c r="N186" s="12">
        <v>0.97480900000000004</v>
      </c>
      <c r="O186" s="6">
        <v>3.4665140000000001</v>
      </c>
      <c r="Q186" s="31">
        <f>(YEAR(B186)-YEAR(F186))*12+MONTH(B186)-MONTH(F186)</f>
        <v>90</v>
      </c>
      <c r="T186" s="2">
        <f>(YEAR(B186)-YEAR(L186))*12+MONTH(B186)-MONTH(L186)</f>
        <v>253</v>
      </c>
      <c r="U186" s="4">
        <f>(YEAR(F186)-YEAR(L186))*12+MONTH(F186)-MONTH(L186)</f>
        <v>163</v>
      </c>
      <c r="W186" s="36">
        <f>C186-G186</f>
        <v>-1.1214000000000723E-2</v>
      </c>
      <c r="X186" s="10">
        <f t="shared" ref="X186:X191" si="51">W186/Q186</f>
        <v>-1.2460000000000804E-4</v>
      </c>
      <c r="Y186" s="24">
        <f t="shared" ref="Y186:Y192" si="52">X186*12</f>
        <v>-1.4952000000000966E-3</v>
      </c>
      <c r="AA186" s="36">
        <f>C186-M186</f>
        <v>-0.96685700000000097</v>
      </c>
      <c r="AB186" s="10">
        <f t="shared" si="49"/>
        <v>-3.8215691699604783E-3</v>
      </c>
      <c r="AC186" s="24">
        <f t="shared" si="50"/>
        <v>-4.585883003952574E-2</v>
      </c>
      <c r="AE186" s="36"/>
      <c r="AF186" s="10"/>
      <c r="AG186" s="24"/>
      <c r="AI186" s="36">
        <f>G186-M186</f>
        <v>-0.95564300000000024</v>
      </c>
      <c r="AJ186" s="10">
        <f t="shared" si="36"/>
        <v>-5.8628404907975478E-3</v>
      </c>
      <c r="AK186" s="24">
        <f t="shared" si="37"/>
        <v>-7.0354085889570567E-2</v>
      </c>
      <c r="AM186" s="48">
        <f t="shared" si="38"/>
        <v>6.8858885889570468E-2</v>
      </c>
    </row>
    <row r="187" spans="1:39" x14ac:dyDescent="0.25">
      <c r="A187" s="31" t="s">
        <v>126</v>
      </c>
      <c r="B187" s="19">
        <v>39875</v>
      </c>
      <c r="C187" s="12">
        <v>4.8771469999999999</v>
      </c>
      <c r="D187" s="2">
        <v>0.5</v>
      </c>
      <c r="E187" s="24">
        <v>5.0309E-2</v>
      </c>
      <c r="F187" s="19">
        <v>37162</v>
      </c>
      <c r="G187" s="12">
        <v>4.9582110000000004</v>
      </c>
      <c r="H187" s="13">
        <v>5.1288E-2</v>
      </c>
      <c r="I187" s="1">
        <v>0.50753700000000013</v>
      </c>
      <c r="J187" s="11"/>
      <c r="K187" s="12">
        <v>0</v>
      </c>
      <c r="L187" s="19">
        <v>32202</v>
      </c>
      <c r="M187" s="12">
        <v>5.2491909999999997</v>
      </c>
      <c r="N187" s="12">
        <v>0.95803300000000002</v>
      </c>
      <c r="O187" s="6">
        <v>2.638601</v>
      </c>
      <c r="Q187" s="31">
        <f>(YEAR(B187)-YEAR(F187))*12+MONTH(B187)-MONTH(F187)</f>
        <v>90</v>
      </c>
      <c r="T187" s="2">
        <f>(YEAR(B187)-YEAR(L187))*12+MONTH(B187)-MONTH(L187)</f>
        <v>253</v>
      </c>
      <c r="U187" s="4">
        <f>(YEAR(F187)-YEAR(L187))*12+MONTH(F187)-MONTH(L187)</f>
        <v>163</v>
      </c>
      <c r="W187" s="36">
        <f>C187-G187</f>
        <v>-8.1064000000000469E-2</v>
      </c>
      <c r="X187" s="10">
        <f t="shared" si="51"/>
        <v>-9.007111111111163E-4</v>
      </c>
      <c r="Y187" s="24">
        <f t="shared" si="52"/>
        <v>-1.0808533333333396E-2</v>
      </c>
      <c r="AA187" s="36">
        <f>C187-M187</f>
        <v>-0.37204399999999982</v>
      </c>
      <c r="AB187" s="10">
        <f t="shared" si="49"/>
        <v>-1.4705296442687739E-3</v>
      </c>
      <c r="AC187" s="24">
        <f t="shared" si="50"/>
        <v>-1.7646355731225288E-2</v>
      </c>
      <c r="AE187" s="36"/>
      <c r="AF187" s="10"/>
      <c r="AG187" s="24"/>
      <c r="AI187" s="36">
        <f>G187-M187</f>
        <v>-0.29097999999999935</v>
      </c>
      <c r="AJ187" s="10">
        <f t="shared" si="36"/>
        <v>-1.7851533742331248E-3</v>
      </c>
      <c r="AK187" s="24">
        <f t="shared" si="37"/>
        <v>-2.1421840490797497E-2</v>
      </c>
      <c r="AM187" s="48">
        <f t="shared" si="38"/>
        <v>1.0613307157464101E-2</v>
      </c>
    </row>
    <row r="188" spans="1:39" x14ac:dyDescent="0.25">
      <c r="A188" s="31" t="s">
        <v>117</v>
      </c>
      <c r="B188" s="19">
        <v>39875</v>
      </c>
      <c r="C188" s="12">
        <v>3.2681</v>
      </c>
      <c r="D188" s="2">
        <v>0.4</v>
      </c>
      <c r="E188" s="24">
        <v>4.3518000000000001E-2</v>
      </c>
      <c r="F188" s="19">
        <v>37162</v>
      </c>
      <c r="G188" s="12">
        <v>3.5282010000000001</v>
      </c>
      <c r="H188" s="13">
        <v>6.0951999999999999E-2</v>
      </c>
      <c r="I188" s="1">
        <v>0.45098100000000008</v>
      </c>
      <c r="J188" s="11"/>
      <c r="K188" s="12">
        <v>0</v>
      </c>
      <c r="L188" s="19">
        <v>32202</v>
      </c>
      <c r="M188" s="12">
        <v>3.6822159999999999</v>
      </c>
      <c r="N188" s="12">
        <v>0.67713299999999998</v>
      </c>
      <c r="O188" s="6">
        <v>2.2721279999999995</v>
      </c>
      <c r="Q188" s="31">
        <f>(YEAR(B188)-YEAR(F188))*12+MONTH(B188)-MONTH(F188)</f>
        <v>90</v>
      </c>
      <c r="T188" s="2">
        <f>(YEAR(B188)-YEAR(L188))*12+MONTH(B188)-MONTH(L188)</f>
        <v>253</v>
      </c>
      <c r="U188" s="4">
        <f>(YEAR(F188)-YEAR(L188))*12+MONTH(F188)-MONTH(L188)</f>
        <v>163</v>
      </c>
      <c r="W188" s="36">
        <f>C188-G188</f>
        <v>-0.26010100000000014</v>
      </c>
      <c r="X188" s="10">
        <f t="shared" si="51"/>
        <v>-2.8900111111111126E-3</v>
      </c>
      <c r="Y188" s="24">
        <f t="shared" si="52"/>
        <v>-3.4680133333333349E-2</v>
      </c>
      <c r="AA188" s="36">
        <f>C188-M188</f>
        <v>-0.41411599999999993</v>
      </c>
      <c r="AB188" s="10">
        <f t="shared" si="49"/>
        <v>-1.6368221343873515E-3</v>
      </c>
      <c r="AC188" s="24">
        <f t="shared" si="50"/>
        <v>-1.9641865612648218E-2</v>
      </c>
      <c r="AE188" s="36"/>
      <c r="AF188" s="10"/>
      <c r="AG188" s="24"/>
      <c r="AI188" s="36">
        <f>G188-M188</f>
        <v>-0.15401499999999979</v>
      </c>
      <c r="AJ188" s="10">
        <f t="shared" si="36"/>
        <v>-9.4487730061349568E-4</v>
      </c>
      <c r="AK188" s="24">
        <f t="shared" si="37"/>
        <v>-1.1338527607361948E-2</v>
      </c>
      <c r="AM188" s="48">
        <f t="shared" si="38"/>
        <v>-2.3341605725971402E-2</v>
      </c>
    </row>
    <row r="189" spans="1:39" x14ac:dyDescent="0.25">
      <c r="A189" s="31" t="s">
        <v>116</v>
      </c>
      <c r="B189" s="19">
        <v>39875</v>
      </c>
      <c r="C189" s="12">
        <v>6.0184340000000001</v>
      </c>
      <c r="D189" s="2">
        <v>0.7</v>
      </c>
      <c r="E189" s="24">
        <v>5.4304999999999999E-2</v>
      </c>
      <c r="F189" s="19">
        <v>37162</v>
      </c>
      <c r="G189" s="12">
        <v>6.1445369999999997</v>
      </c>
      <c r="H189" s="13">
        <v>5.7904999999999998E-2</v>
      </c>
      <c r="I189" s="1">
        <v>0.68510699999999947</v>
      </c>
      <c r="J189" s="11"/>
      <c r="K189" s="12">
        <v>0</v>
      </c>
      <c r="L189" s="19">
        <v>32202</v>
      </c>
      <c r="M189" s="12">
        <v>6.4827300000000001</v>
      </c>
      <c r="N189" s="12">
        <v>1.3536269999999999</v>
      </c>
      <c r="O189" s="6">
        <v>3.4886280000000003</v>
      </c>
      <c r="Q189" s="31">
        <f>(YEAR(B189)-YEAR(F189))*12+MONTH(B189)-MONTH(F189)</f>
        <v>90</v>
      </c>
      <c r="T189" s="2">
        <f>(YEAR(B189)-YEAR(L189))*12+MONTH(B189)-MONTH(L189)</f>
        <v>253</v>
      </c>
      <c r="U189" s="4">
        <f>(YEAR(F189)-YEAR(L189))*12+MONTH(F189)-MONTH(L189)</f>
        <v>163</v>
      </c>
      <c r="W189" s="36">
        <f>C189-G189</f>
        <v>-0.12610299999999963</v>
      </c>
      <c r="X189" s="10">
        <f t="shared" si="51"/>
        <v>-1.4011444444444405E-3</v>
      </c>
      <c r="Y189" s="24">
        <f t="shared" si="52"/>
        <v>-1.6813733333333285E-2</v>
      </c>
      <c r="AA189" s="36">
        <f>C189-M189</f>
        <v>-0.46429600000000004</v>
      </c>
      <c r="AB189" s="10">
        <f t="shared" si="49"/>
        <v>-1.8351620553359684E-3</v>
      </c>
      <c r="AC189" s="24">
        <f t="shared" si="50"/>
        <v>-2.2021944664031623E-2</v>
      </c>
      <c r="AE189" s="36"/>
      <c r="AF189" s="10"/>
      <c r="AG189" s="24"/>
      <c r="AI189" s="36">
        <f>G189-M189</f>
        <v>-0.33819300000000041</v>
      </c>
      <c r="AJ189" s="10">
        <f t="shared" si="36"/>
        <v>-2.0748036809815976E-3</v>
      </c>
      <c r="AK189" s="24">
        <f t="shared" si="37"/>
        <v>-2.4897644171779171E-2</v>
      </c>
      <c r="AM189" s="48">
        <f t="shared" si="38"/>
        <v>8.0839108384458853E-3</v>
      </c>
    </row>
    <row r="190" spans="1:39" x14ac:dyDescent="0.25">
      <c r="A190" s="31" t="s">
        <v>127</v>
      </c>
      <c r="B190" s="19">
        <v>39875</v>
      </c>
      <c r="C190" s="12">
        <v>5.2597149999999999</v>
      </c>
      <c r="D190" s="2">
        <v>0.7</v>
      </c>
      <c r="E190" s="24">
        <v>6.6596000000000002E-2</v>
      </c>
      <c r="F190" s="19">
        <v>37162</v>
      </c>
      <c r="G190" s="12">
        <v>5.326562</v>
      </c>
      <c r="H190" s="13">
        <v>7.6279E-2</v>
      </c>
      <c r="I190" s="1">
        <v>0.67037200000000041</v>
      </c>
      <c r="J190" s="11"/>
      <c r="K190" s="12">
        <v>0</v>
      </c>
      <c r="L190" s="19">
        <v>32202</v>
      </c>
      <c r="M190" s="12">
        <v>5.9503919999999999</v>
      </c>
      <c r="N190" s="12">
        <v>1.0280860000000001</v>
      </c>
      <c r="O190" s="6">
        <v>3.375102</v>
      </c>
      <c r="Q190" s="31">
        <f>(YEAR(B190)-YEAR(F190))*12+MONTH(B190)-MONTH(F190)</f>
        <v>90</v>
      </c>
      <c r="T190" s="2">
        <f>(YEAR(B190)-YEAR(L190))*12+MONTH(B190)-MONTH(L190)</f>
        <v>253</v>
      </c>
      <c r="U190" s="4">
        <f>(YEAR(F190)-YEAR(L190))*12+MONTH(F190)-MONTH(L190)</f>
        <v>163</v>
      </c>
      <c r="W190" s="36">
        <f>C190-G190</f>
        <v>-6.6847000000000101E-2</v>
      </c>
      <c r="X190" s="10">
        <f t="shared" si="51"/>
        <v>-7.4274444444444559E-4</v>
      </c>
      <c r="Y190" s="24">
        <f t="shared" si="52"/>
        <v>-8.9129333333333467E-3</v>
      </c>
      <c r="AA190" s="36">
        <f>C190-M190</f>
        <v>-0.69067699999999999</v>
      </c>
      <c r="AB190" s="10">
        <f t="shared" si="49"/>
        <v>-2.7299486166007907E-3</v>
      </c>
      <c r="AC190" s="24">
        <f t="shared" si="50"/>
        <v>-3.2759383399209488E-2</v>
      </c>
      <c r="AE190" s="36"/>
      <c r="AF190" s="10"/>
      <c r="AG190" s="24"/>
      <c r="AI190" s="36">
        <f>G190-M190</f>
        <v>-0.62382999999999988</v>
      </c>
      <c r="AJ190" s="10">
        <f t="shared" si="36"/>
        <v>-3.8271779141104286E-3</v>
      </c>
      <c r="AK190" s="24">
        <f t="shared" si="37"/>
        <v>-4.5926134969325141E-2</v>
      </c>
      <c r="AM190" s="48">
        <f t="shared" si="38"/>
        <v>3.7013201635991796E-2</v>
      </c>
    </row>
    <row r="191" spans="1:39" x14ac:dyDescent="0.25">
      <c r="A191" s="31" t="s">
        <v>115</v>
      </c>
      <c r="B191" s="19">
        <v>39875</v>
      </c>
      <c r="C191" s="12">
        <v>1.8120309999999999</v>
      </c>
      <c r="D191" s="2">
        <v>0.4</v>
      </c>
      <c r="E191" s="24"/>
      <c r="F191" s="19">
        <v>37162</v>
      </c>
      <c r="G191" s="12">
        <v>1.934218</v>
      </c>
      <c r="H191" s="13">
        <v>0.10957500000000001</v>
      </c>
      <c r="I191" s="1">
        <v>0.36023700000000014</v>
      </c>
      <c r="J191" s="11"/>
      <c r="K191" s="12">
        <v>0</v>
      </c>
      <c r="L191" s="19">
        <v>32202</v>
      </c>
      <c r="M191" s="12">
        <v>1.934218</v>
      </c>
      <c r="N191" s="12">
        <v>0.35552499999999998</v>
      </c>
      <c r="O191" s="6">
        <v>1.7644500000000001</v>
      </c>
      <c r="Q191" s="31">
        <f>(YEAR(B191)-YEAR(F191))*12+MONTH(B191)-MONTH(F191)</f>
        <v>90</v>
      </c>
      <c r="T191" s="2">
        <f>(YEAR(B191)-YEAR(L191))*12+MONTH(B191)-MONTH(L191)</f>
        <v>253</v>
      </c>
      <c r="U191" s="4">
        <f>(YEAR(F191)-YEAR(L191))*12+MONTH(F191)-MONTH(L191)</f>
        <v>163</v>
      </c>
      <c r="W191" s="36">
        <f>C191-G191</f>
        <v>-0.12218700000000005</v>
      </c>
      <c r="X191" s="10">
        <f t="shared" si="51"/>
        <v>-1.3576333333333338E-3</v>
      </c>
      <c r="Y191" s="24">
        <f t="shared" si="52"/>
        <v>-1.6291600000000007E-2</v>
      </c>
      <c r="AA191" s="36">
        <f>C191-M191</f>
        <v>-0.12218700000000005</v>
      </c>
      <c r="AB191" s="10">
        <f t="shared" si="49"/>
        <v>-4.8295256916996065E-4</v>
      </c>
      <c r="AC191" s="24">
        <f t="shared" si="50"/>
        <v>-5.7954308300395274E-3</v>
      </c>
      <c r="AE191" s="36"/>
      <c r="AF191" s="10"/>
      <c r="AG191" s="24"/>
      <c r="AI191" s="36">
        <f>G191-M191</f>
        <v>0</v>
      </c>
      <c r="AJ191" s="10">
        <f t="shared" si="36"/>
        <v>0</v>
      </c>
      <c r="AK191" s="24">
        <f t="shared" si="37"/>
        <v>0</v>
      </c>
      <c r="AM191" s="48">
        <f t="shared" si="38"/>
        <v>-1.6291600000000007E-2</v>
      </c>
    </row>
    <row r="192" spans="1:39" x14ac:dyDescent="0.25">
      <c r="A192" s="31" t="s">
        <v>128</v>
      </c>
      <c r="B192" s="19">
        <v>39875</v>
      </c>
      <c r="C192" s="12">
        <v>5.9763250000000001</v>
      </c>
      <c r="D192" s="2">
        <v>0.7</v>
      </c>
      <c r="E192" s="24">
        <v>0.24260000000000001</v>
      </c>
      <c r="F192" s="19">
        <v>37162</v>
      </c>
      <c r="G192" s="12">
        <v>5.9763250000000001</v>
      </c>
      <c r="H192" s="13">
        <v>0.25126599999999999</v>
      </c>
      <c r="I192" s="1">
        <v>0.66459099999999971</v>
      </c>
      <c r="J192" s="11"/>
      <c r="K192" s="12">
        <v>0</v>
      </c>
      <c r="L192" s="19">
        <v>32202</v>
      </c>
      <c r="M192" s="12">
        <v>6.1081469999999998</v>
      </c>
      <c r="N192" s="12">
        <v>0.74078999999999995</v>
      </c>
      <c r="O192" s="6">
        <v>3.2251300000000001</v>
      </c>
      <c r="Q192" s="31">
        <f>(YEAR(B192)-YEAR(F192))*12+MONTH(B192)-MONTH(F192)</f>
        <v>90</v>
      </c>
      <c r="T192" s="2">
        <f>(YEAR(B192)-YEAR(L192))*12+MONTH(B192)-MONTH(L192)</f>
        <v>253</v>
      </c>
      <c r="U192" s="4">
        <f>(YEAR(F192)-YEAR(L192))*12+MONTH(F192)-MONTH(L192)</f>
        <v>163</v>
      </c>
      <c r="W192" s="36">
        <f>C192-G192</f>
        <v>0</v>
      </c>
      <c r="X192" s="10"/>
      <c r="Y192" s="24">
        <f t="shared" si="52"/>
        <v>0</v>
      </c>
      <c r="AA192" s="36">
        <f>C192-M192</f>
        <v>-0.13182199999999966</v>
      </c>
      <c r="AB192" s="10">
        <f t="shared" si="49"/>
        <v>-5.2103557312252826E-4</v>
      </c>
      <c r="AC192" s="24">
        <f t="shared" si="50"/>
        <v>-6.2524268774703396E-3</v>
      </c>
      <c r="AE192" s="36"/>
      <c r="AF192" s="10"/>
      <c r="AG192" s="24"/>
      <c r="AI192" s="36">
        <f>G192-M192</f>
        <v>-0.13182199999999966</v>
      </c>
      <c r="AJ192" s="10">
        <f t="shared" si="36"/>
        <v>-8.0872392638036599E-4</v>
      </c>
      <c r="AK192" s="24">
        <f t="shared" si="37"/>
        <v>-9.7046871165643919E-3</v>
      </c>
      <c r="AM192" s="48">
        <f t="shared" si="38"/>
        <v>9.7046871165643919E-3</v>
      </c>
    </row>
    <row r="193" spans="1:39" x14ac:dyDescent="0.25">
      <c r="A193" s="31" t="s">
        <v>149</v>
      </c>
      <c r="B193" s="19">
        <v>39875</v>
      </c>
      <c r="C193" s="12">
        <v>4.6603599999999998</v>
      </c>
      <c r="D193" s="2">
        <v>0.5</v>
      </c>
      <c r="E193" s="24">
        <v>4.5446E-2</v>
      </c>
      <c r="F193" s="19"/>
      <c r="G193" s="12">
        <v>0</v>
      </c>
      <c r="H193" s="13"/>
      <c r="I193" s="4"/>
      <c r="J193" s="11"/>
      <c r="K193" s="12">
        <v>0</v>
      </c>
      <c r="L193" s="19">
        <v>32202</v>
      </c>
      <c r="M193" s="12">
        <v>4.9934810000000001</v>
      </c>
      <c r="N193" s="12">
        <v>0.57130400000000003</v>
      </c>
      <c r="O193" s="6">
        <v>2.4826980000000001</v>
      </c>
      <c r="Q193" s="31"/>
      <c r="T193" s="2">
        <f>(YEAR(B193)-YEAR(L193))*12+MONTH(B193)-MONTH(L193)</f>
        <v>253</v>
      </c>
      <c r="U193" s="4"/>
      <c r="W193" s="36"/>
      <c r="X193" s="10"/>
      <c r="Y193" s="24"/>
      <c r="AA193" s="36">
        <f>C193-M193</f>
        <v>-0.33312100000000022</v>
      </c>
      <c r="AB193" s="10">
        <f t="shared" si="49"/>
        <v>-1.316683794466404E-3</v>
      </c>
      <c r="AC193" s="24">
        <f t="shared" si="50"/>
        <v>-1.5800205533596848E-2</v>
      </c>
      <c r="AE193" s="36"/>
      <c r="AF193" s="10"/>
      <c r="AG193" s="24"/>
      <c r="AI193" s="36"/>
      <c r="AJ193" s="10"/>
      <c r="AK193" s="24"/>
      <c r="AM193" s="48"/>
    </row>
    <row r="194" spans="1:39" x14ac:dyDescent="0.25">
      <c r="A194" s="31" t="s">
        <v>129</v>
      </c>
      <c r="B194" s="19">
        <v>39875</v>
      </c>
      <c r="C194" s="12">
        <v>6.3098210000000003</v>
      </c>
      <c r="D194" s="2">
        <v>0.6</v>
      </c>
      <c r="E194" s="24">
        <v>6.1855E-2</v>
      </c>
      <c r="F194" s="19">
        <v>36899</v>
      </c>
      <c r="G194" s="12">
        <v>6.5614439999999998</v>
      </c>
      <c r="H194" s="13">
        <v>6.9038000000000002E-2</v>
      </c>
      <c r="I194" s="1">
        <v>0.61293700000000051</v>
      </c>
      <c r="J194" s="11"/>
      <c r="K194" s="12">
        <v>0</v>
      </c>
      <c r="L194" s="19">
        <v>32202</v>
      </c>
      <c r="M194" s="12">
        <v>7.0943870000000002</v>
      </c>
      <c r="N194" s="12">
        <v>1.3535219999999999</v>
      </c>
      <c r="O194" s="6">
        <v>3.0064679999999999</v>
      </c>
      <c r="Q194" s="31">
        <f>(YEAR(B194)-YEAR(F194))*12+MONTH(B194)-MONTH(F194)</f>
        <v>98</v>
      </c>
      <c r="T194" s="2">
        <f>(YEAR(B194)-YEAR(L194))*12+MONTH(B194)-MONTH(L194)</f>
        <v>253</v>
      </c>
      <c r="U194" s="4">
        <f>(YEAR(F194)-YEAR(L194))*12+MONTH(F194)-MONTH(L194)</f>
        <v>155</v>
      </c>
      <c r="W194" s="36">
        <f>C194-G194</f>
        <v>-0.25162299999999949</v>
      </c>
      <c r="X194" s="10">
        <f>W194/Q194</f>
        <v>-2.567581632653056E-3</v>
      </c>
      <c r="Y194" s="24">
        <f>X194*12</f>
        <v>-3.0810979591836672E-2</v>
      </c>
      <c r="AA194" s="36">
        <f>C194-M194</f>
        <v>-0.78456599999999987</v>
      </c>
      <c r="AB194" s="10">
        <f t="shared" si="49"/>
        <v>-3.1010513833992091E-3</v>
      </c>
      <c r="AC194" s="24">
        <f t="shared" si="50"/>
        <v>-3.7212616600790512E-2</v>
      </c>
      <c r="AE194" s="36"/>
      <c r="AF194" s="10"/>
      <c r="AG194" s="24"/>
      <c r="AI194" s="36">
        <f>G194-M194</f>
        <v>-0.53294300000000039</v>
      </c>
      <c r="AJ194" s="10">
        <f t="shared" si="36"/>
        <v>-3.4383419354838737E-3</v>
      </c>
      <c r="AK194" s="24">
        <f t="shared" si="37"/>
        <v>-4.1260103225806484E-2</v>
      </c>
      <c r="AM194" s="48">
        <f t="shared" si="38"/>
        <v>1.0449123633969812E-2</v>
      </c>
    </row>
    <row r="195" spans="1:39" x14ac:dyDescent="0.25">
      <c r="A195" s="31" t="s">
        <v>130</v>
      </c>
      <c r="B195" s="19">
        <v>39875</v>
      </c>
      <c r="C195" s="12">
        <v>6.6221439999999996</v>
      </c>
      <c r="D195" s="2">
        <v>0.5</v>
      </c>
      <c r="E195" s="24">
        <v>6.1283999999999998E-2</v>
      </c>
      <c r="F195" s="19">
        <v>36899</v>
      </c>
      <c r="G195" s="12">
        <v>6.8871979999999997</v>
      </c>
      <c r="H195" s="13">
        <v>8.0285999999999996E-2</v>
      </c>
      <c r="I195" s="1">
        <v>0.56236499999999978</v>
      </c>
      <c r="J195" s="11"/>
      <c r="K195" s="12">
        <v>0</v>
      </c>
      <c r="L195" s="19">
        <v>32202</v>
      </c>
      <c r="M195" s="12">
        <v>7.3542379999999996</v>
      </c>
      <c r="N195" s="12">
        <v>0.99626999999999999</v>
      </c>
      <c r="O195" s="6">
        <v>2.8314369999999993</v>
      </c>
      <c r="Q195" s="31">
        <f>(YEAR(B195)-YEAR(F195))*12+MONTH(B195)-MONTH(F195)</f>
        <v>98</v>
      </c>
      <c r="T195" s="2">
        <f>(YEAR(B195)-YEAR(L195))*12+MONTH(B195)-MONTH(L195)</f>
        <v>253</v>
      </c>
      <c r="U195" s="4">
        <f>(YEAR(F195)-YEAR(L195))*12+MONTH(F195)-MONTH(L195)</f>
        <v>155</v>
      </c>
      <c r="W195" s="36">
        <f>C195-G195</f>
        <v>-0.26505400000000012</v>
      </c>
      <c r="X195" s="10">
        <f>W195/Q195</f>
        <v>-2.7046326530612255E-3</v>
      </c>
      <c r="Y195" s="24">
        <f>X195*12</f>
        <v>-3.2455591836734708E-2</v>
      </c>
      <c r="AA195" s="36">
        <f>C195-M195</f>
        <v>-0.73209400000000002</v>
      </c>
      <c r="AB195" s="10">
        <f t="shared" si="49"/>
        <v>-2.8936521739130437E-3</v>
      </c>
      <c r="AC195" s="24">
        <f t="shared" si="50"/>
        <v>-3.4723826086956525E-2</v>
      </c>
      <c r="AE195" s="36"/>
      <c r="AF195" s="10"/>
      <c r="AG195" s="24"/>
      <c r="AI195" s="36">
        <f>G195-M195</f>
        <v>-0.4670399999999999</v>
      </c>
      <c r="AJ195" s="10">
        <f t="shared" si="36"/>
        <v>-3.0131612903225801E-3</v>
      </c>
      <c r="AK195" s="24">
        <f t="shared" si="37"/>
        <v>-3.6157935483870959E-2</v>
      </c>
      <c r="AM195" s="48">
        <f t="shared" si="38"/>
        <v>3.7023436471362511E-3</v>
      </c>
    </row>
    <row r="196" spans="1:39" x14ac:dyDescent="0.25">
      <c r="A196" s="31" t="s">
        <v>190</v>
      </c>
      <c r="B196" s="19">
        <v>39875</v>
      </c>
      <c r="C196" s="12">
        <v>8.8085240000000002</v>
      </c>
      <c r="D196" s="2">
        <v>0.6</v>
      </c>
      <c r="E196" s="24">
        <v>6.4897999999999997E-2</v>
      </c>
      <c r="F196" s="19">
        <v>36899</v>
      </c>
      <c r="G196" s="12">
        <v>8.9777430000000003</v>
      </c>
      <c r="H196" s="13">
        <v>7.7459E-2</v>
      </c>
      <c r="I196" s="1">
        <v>0.60753099999999982</v>
      </c>
      <c r="J196" s="11"/>
      <c r="K196" s="12">
        <v>0</v>
      </c>
      <c r="L196" s="19">
        <v>32202</v>
      </c>
      <c r="M196" s="12">
        <v>9.2174150000000008</v>
      </c>
      <c r="N196" s="12">
        <v>0.65539800000000004</v>
      </c>
      <c r="O196" s="6">
        <v>3.0653100000000002</v>
      </c>
      <c r="Q196" s="31">
        <f>(YEAR(B196)-YEAR(F196))*12+MONTH(B196)-MONTH(F196)</f>
        <v>98</v>
      </c>
      <c r="T196" s="2">
        <f>(YEAR(B196)-YEAR(L196))*12+MONTH(B196)-MONTH(L196)</f>
        <v>253</v>
      </c>
      <c r="U196" s="4">
        <f>(YEAR(F196)-YEAR(L196))*12+MONTH(F196)-MONTH(L196)</f>
        <v>155</v>
      </c>
      <c r="W196" s="36">
        <f>C196-G196</f>
        <v>-0.16921900000000001</v>
      </c>
      <c r="X196" s="10">
        <f>W196/Q196</f>
        <v>-1.7267244897959185E-3</v>
      </c>
      <c r="Y196" s="24">
        <f>X196*12</f>
        <v>-2.0720693877551023E-2</v>
      </c>
      <c r="AA196" s="36">
        <f>C196-M196</f>
        <v>-0.40889100000000056</v>
      </c>
      <c r="AB196" s="10">
        <f t="shared" si="49"/>
        <v>-1.6161699604743105E-3</v>
      </c>
      <c r="AC196" s="24">
        <f t="shared" si="50"/>
        <v>-1.9394039525691728E-2</v>
      </c>
      <c r="AE196" s="36"/>
      <c r="AF196" s="10"/>
      <c r="AG196" s="24"/>
      <c r="AI196" s="36">
        <f>G196-M196</f>
        <v>-0.23967200000000055</v>
      </c>
      <c r="AJ196" s="10">
        <f t="shared" si="36"/>
        <v>-1.5462709677419391E-3</v>
      </c>
      <c r="AK196" s="24">
        <f t="shared" si="37"/>
        <v>-1.8555251612903268E-2</v>
      </c>
      <c r="AM196" s="48">
        <f t="shared" si="38"/>
        <v>-2.1654422646477552E-3</v>
      </c>
    </row>
    <row r="197" spans="1:39" x14ac:dyDescent="0.25">
      <c r="A197" s="31" t="s">
        <v>131</v>
      </c>
      <c r="B197" s="19">
        <v>39530</v>
      </c>
      <c r="C197" s="12">
        <v>11.269145999999999</v>
      </c>
      <c r="D197" s="2">
        <v>1.1000000000000001</v>
      </c>
      <c r="E197" s="24">
        <v>5.0595000000000001E-2</v>
      </c>
      <c r="F197" s="19">
        <v>36899</v>
      </c>
      <c r="G197" s="12">
        <v>11.54485</v>
      </c>
      <c r="H197" s="13">
        <v>4.7182000000000002E-2</v>
      </c>
      <c r="I197" s="1">
        <v>1.0750630000000001</v>
      </c>
      <c r="J197" s="11"/>
      <c r="K197" s="12">
        <v>0</v>
      </c>
      <c r="L197" s="19">
        <v>32202</v>
      </c>
      <c r="M197" s="12">
        <v>11.542895</v>
      </c>
      <c r="N197" s="12">
        <v>0.62195</v>
      </c>
      <c r="O197" s="6">
        <v>5.4918440000000004</v>
      </c>
      <c r="Q197" s="31">
        <f>(YEAR(B197)-YEAR(F197))*12+MONTH(B197)-MONTH(F197)</f>
        <v>86</v>
      </c>
      <c r="T197" s="2">
        <f>(YEAR(B197)-YEAR(L197))*12+MONTH(B197)-MONTH(L197)</f>
        <v>241</v>
      </c>
      <c r="U197" s="4">
        <f>(YEAR(F197)-YEAR(L197))*12+MONTH(F197)-MONTH(L197)</f>
        <v>155</v>
      </c>
      <c r="W197" s="36">
        <f>C197-G197</f>
        <v>-0.27570400000000106</v>
      </c>
      <c r="X197" s="10">
        <f>W197/Q197</f>
        <v>-3.2058604651162914E-3</v>
      </c>
      <c r="Y197" s="24">
        <f>X197*12</f>
        <v>-3.8470325581395501E-2</v>
      </c>
      <c r="AA197" s="36">
        <f>C197-M197</f>
        <v>-0.27374900000000046</v>
      </c>
      <c r="AB197" s="10">
        <f t="shared" si="49"/>
        <v>-1.1358879668049813E-3</v>
      </c>
      <c r="AC197" s="24">
        <f t="shared" si="50"/>
        <v>-1.3630655601659776E-2</v>
      </c>
      <c r="AE197" s="36"/>
      <c r="AF197" s="10"/>
      <c r="AG197" s="24"/>
      <c r="AI197" s="36">
        <f>G197-M197</f>
        <v>1.9550000000005952E-3</v>
      </c>
      <c r="AJ197" s="10">
        <f t="shared" si="36"/>
        <v>1.261290322581029E-5</v>
      </c>
      <c r="AK197" s="24">
        <f t="shared" si="37"/>
        <v>1.513548387097235E-4</v>
      </c>
      <c r="AM197" s="48">
        <f t="shared" si="38"/>
        <v>-3.8621680420105227E-2</v>
      </c>
    </row>
    <row r="198" spans="1:39" x14ac:dyDescent="0.25">
      <c r="A198" s="31" t="s">
        <v>106</v>
      </c>
      <c r="B198" s="19">
        <v>39530</v>
      </c>
      <c r="C198" s="12">
        <v>9.5532590000000006</v>
      </c>
      <c r="D198" s="2">
        <v>0.6</v>
      </c>
      <c r="E198" s="24">
        <v>3.9884000000000003E-2</v>
      </c>
      <c r="F198" s="19">
        <v>36899</v>
      </c>
      <c r="G198" s="12">
        <v>9.7302769999999992</v>
      </c>
      <c r="H198" s="13">
        <v>7.4410000000000004E-2</v>
      </c>
      <c r="I198" s="1">
        <v>0.63018500000000088</v>
      </c>
      <c r="J198" s="11"/>
      <c r="K198" s="12">
        <v>0</v>
      </c>
      <c r="L198" s="19">
        <v>32202</v>
      </c>
      <c r="M198" s="12">
        <v>10.643122</v>
      </c>
      <c r="N198" s="12">
        <v>1.822292</v>
      </c>
      <c r="O198" s="6">
        <v>3.3256800000000002</v>
      </c>
      <c r="Q198" s="31">
        <f>(YEAR(B198)-YEAR(F198))*12+MONTH(B198)-MONTH(F198)</f>
        <v>86</v>
      </c>
      <c r="T198" s="2">
        <f>(YEAR(B198)-YEAR(L198))*12+MONTH(B198)-MONTH(L198)</f>
        <v>241</v>
      </c>
      <c r="U198" s="4">
        <f>(YEAR(F198)-YEAR(L198))*12+MONTH(F198)-MONTH(L198)</f>
        <v>155</v>
      </c>
      <c r="W198" s="36">
        <f>C198-G198</f>
        <v>-0.17701799999999857</v>
      </c>
      <c r="X198" s="10">
        <f>W198/Q198</f>
        <v>-2.0583488372092856E-3</v>
      </c>
      <c r="Y198" s="24">
        <f>X198*12</f>
        <v>-2.4700186046511426E-2</v>
      </c>
      <c r="AA198" s="36">
        <f>C198-M198</f>
        <v>-1.0898629999999994</v>
      </c>
      <c r="AB198" s="10">
        <f t="shared" si="49"/>
        <v>-4.5222531120331921E-3</v>
      </c>
      <c r="AC198" s="24">
        <f t="shared" si="50"/>
        <v>-5.4267037344398306E-2</v>
      </c>
      <c r="AE198" s="36"/>
      <c r="AF198" s="10"/>
      <c r="AG198" s="24"/>
      <c r="AI198" s="36">
        <f>G198-M198</f>
        <v>-0.91284500000000079</v>
      </c>
      <c r="AJ198" s="10">
        <f t="shared" si="36"/>
        <v>-5.8893225806451663E-3</v>
      </c>
      <c r="AK198" s="24">
        <f t="shared" si="37"/>
        <v>-7.0671870967741995E-2</v>
      </c>
      <c r="AM198" s="48">
        <f t="shared" si="38"/>
        <v>4.597168492123057E-2</v>
      </c>
    </row>
    <row r="199" spans="1:39" x14ac:dyDescent="0.25">
      <c r="A199" s="32" t="s">
        <v>147</v>
      </c>
      <c r="B199" s="20">
        <v>39875</v>
      </c>
      <c r="C199" s="21">
        <v>5.7030409999999998</v>
      </c>
      <c r="D199" s="3">
        <v>0.5</v>
      </c>
      <c r="E199" s="25"/>
      <c r="F199" s="20"/>
      <c r="G199" s="21">
        <v>0</v>
      </c>
      <c r="H199" s="22"/>
      <c r="I199" s="23"/>
      <c r="J199" s="33"/>
      <c r="K199" s="21">
        <v>0</v>
      </c>
      <c r="L199" s="20">
        <v>32202</v>
      </c>
      <c r="M199" s="21">
        <v>6.1151970000000002</v>
      </c>
      <c r="N199" s="21">
        <v>0.756795</v>
      </c>
      <c r="O199" s="23">
        <v>2.8501669999999999</v>
      </c>
      <c r="Q199" s="32"/>
      <c r="R199" s="3"/>
      <c r="S199" s="3"/>
      <c r="T199" s="3">
        <f>(YEAR(B199)-YEAR(L199))*12+MONTH(B199)-MONTH(L199)</f>
        <v>253</v>
      </c>
      <c r="U199" s="25"/>
      <c r="W199" s="37"/>
      <c r="X199" s="38"/>
      <c r="Y199" s="39"/>
      <c r="AA199" s="37">
        <f>C199-M199</f>
        <v>-0.41215600000000041</v>
      </c>
      <c r="AB199" s="38">
        <f t="shared" si="49"/>
        <v>-1.6290750988142309E-3</v>
      </c>
      <c r="AC199" s="39">
        <f t="shared" si="50"/>
        <v>-1.9548901185770771E-2</v>
      </c>
      <c r="AE199" s="37"/>
      <c r="AF199" s="38"/>
      <c r="AG199" s="39"/>
      <c r="AI199" s="37"/>
      <c r="AJ199" s="38"/>
      <c r="AK199" s="39"/>
      <c r="AM199" s="49"/>
    </row>
    <row r="200" spans="1:39" x14ac:dyDescent="0.25">
      <c r="E200" s="13"/>
      <c r="H200" s="13"/>
      <c r="I200" s="13"/>
      <c r="N200" s="12"/>
      <c r="O200" s="12"/>
    </row>
    <row r="201" spans="1:39" x14ac:dyDescent="0.25">
      <c r="I201" s="13"/>
    </row>
    <row r="202" spans="1:39" x14ac:dyDescent="0.25">
      <c r="N202" s="30"/>
    </row>
    <row r="203" spans="1:39" x14ac:dyDescent="0.25">
      <c r="N203" s="30"/>
    </row>
    <row r="204" spans="1:39" x14ac:dyDescent="0.25">
      <c r="I204" s="13"/>
      <c r="N204" s="30"/>
    </row>
    <row r="205" spans="1:39" x14ac:dyDescent="0.25">
      <c r="N205" s="30"/>
    </row>
    <row r="211" spans="8:15" x14ac:dyDescent="0.25">
      <c r="H211" s="14"/>
      <c r="I211" s="15"/>
      <c r="N211" s="15"/>
      <c r="O211" s="15"/>
    </row>
    <row r="212" spans="8:15" x14ac:dyDescent="0.25">
      <c r="H212" s="12"/>
    </row>
    <row r="213" spans="8:15" x14ac:dyDescent="0.25">
      <c r="H213" s="12"/>
    </row>
    <row r="214" spans="8:15" x14ac:dyDescent="0.25">
      <c r="H214" s="12"/>
    </row>
    <row r="215" spans="8:15" x14ac:dyDescent="0.25">
      <c r="H215" s="12"/>
    </row>
    <row r="216" spans="8:15" x14ac:dyDescent="0.25">
      <c r="H216" s="12"/>
    </row>
    <row r="231" spans="8:8" x14ac:dyDescent="0.25">
      <c r="H231" s="14"/>
    </row>
    <row r="232" spans="8:8" x14ac:dyDescent="0.25">
      <c r="H232" s="10"/>
    </row>
    <row r="233" spans="8:8" x14ac:dyDescent="0.25">
      <c r="H233" s="10"/>
    </row>
    <row r="234" spans="8:8" x14ac:dyDescent="0.25">
      <c r="H234" s="10"/>
    </row>
  </sheetData>
  <sortState ref="A3:AB196">
    <sortCondition ref="A3:A196"/>
  </sortState>
  <mergeCells count="8">
    <mergeCell ref="B1:E1"/>
    <mergeCell ref="F1:I1"/>
    <mergeCell ref="L1:O1"/>
    <mergeCell ref="J1:K1"/>
    <mergeCell ref="Y1:Y2"/>
    <mergeCell ref="AC1:AC2"/>
    <mergeCell ref="AG1:AG2"/>
    <mergeCell ref="AK1:AK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Table_S2</vt:lpstr>
      <vt:lpstr>Table_S2!glacier_change</vt:lpstr>
      <vt:lpstr>Table_S2!margin_error_2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Bethan Davies [bdd]</cp:lastModifiedBy>
  <dcterms:created xsi:type="dcterms:W3CDTF">2011-05-05T14:28:51Z</dcterms:created>
  <dcterms:modified xsi:type="dcterms:W3CDTF">2011-06-20T14:42:41Z</dcterms:modified>
</cp:coreProperties>
</file>